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титульник" sheetId="3" r:id="rId1"/>
    <sheet name="раздел1" sheetId="12" r:id="rId2"/>
    <sheet name="раздел2" sheetId="13" r:id="rId3"/>
    <sheet name="обоснование" sheetId="2" r:id="rId4"/>
  </sheets>
  <definedNames>
    <definedName name="_xlnm.Print_Area" localSheetId="0">титульник!$A$1:$O$36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1" i="2" l="1"/>
  <c r="G116" i="2"/>
  <c r="F20" i="13" l="1"/>
  <c r="E285" i="12" l="1"/>
  <c r="F10" i="13" l="1"/>
  <c r="G136" i="2" l="1"/>
  <c r="G110" i="2"/>
  <c r="I103" i="2"/>
  <c r="H103" i="2"/>
  <c r="G98" i="2"/>
  <c r="G93" i="2"/>
  <c r="G89" i="2"/>
  <c r="G86" i="2"/>
  <c r="G103" i="2" l="1"/>
  <c r="G139" i="2"/>
  <c r="G148" i="2" l="1"/>
  <c r="E61" i="12"/>
  <c r="H62" i="2" l="1"/>
  <c r="I62" i="2"/>
  <c r="G62" i="2"/>
  <c r="F95" i="12"/>
  <c r="G95" i="12"/>
  <c r="E95" i="12"/>
  <c r="G320" i="12"/>
  <c r="F320" i="12"/>
  <c r="H121" i="2" l="1"/>
  <c r="I121" i="2"/>
  <c r="E34" i="12"/>
  <c r="F34" i="12"/>
  <c r="G34" i="12"/>
  <c r="E35" i="12"/>
  <c r="F35" i="12"/>
  <c r="G35" i="12"/>
  <c r="E36" i="12"/>
  <c r="F36" i="12"/>
  <c r="G36" i="12"/>
  <c r="E37" i="12"/>
  <c r="F37" i="12"/>
  <c r="G37" i="12"/>
  <c r="E38" i="12"/>
  <c r="F38" i="12"/>
  <c r="G38" i="12"/>
  <c r="E39" i="12"/>
  <c r="F39" i="12"/>
  <c r="G39" i="12"/>
  <c r="E40" i="12"/>
  <c r="F40" i="12"/>
  <c r="G40" i="12"/>
  <c r="E41" i="12"/>
  <c r="F61" i="12"/>
  <c r="G61" i="12"/>
  <c r="E80" i="12"/>
  <c r="F80" i="12"/>
  <c r="G80" i="12"/>
  <c r="E81" i="12"/>
  <c r="F81" i="12"/>
  <c r="G81" i="12"/>
  <c r="E82" i="12"/>
  <c r="F82" i="12"/>
  <c r="G82" i="12"/>
  <c r="E83" i="12"/>
  <c r="F83" i="12"/>
  <c r="G83" i="12"/>
  <c r="E84" i="12"/>
  <c r="F84" i="12"/>
  <c r="G84" i="12"/>
  <c r="E85" i="12"/>
  <c r="F85" i="12"/>
  <c r="G85" i="12"/>
  <c r="E86" i="12"/>
  <c r="F86" i="12"/>
  <c r="G86" i="12"/>
  <c r="E87" i="12"/>
  <c r="F87" i="12"/>
  <c r="G87" i="12"/>
  <c r="E88" i="12"/>
  <c r="F88" i="12"/>
  <c r="G88" i="12"/>
  <c r="E89" i="12"/>
  <c r="F89" i="12"/>
  <c r="G89" i="12"/>
  <c r="E90" i="12"/>
  <c r="F90" i="12"/>
  <c r="G90" i="12"/>
  <c r="E91" i="12"/>
  <c r="F91" i="12"/>
  <c r="G91" i="12"/>
  <c r="E92" i="12"/>
  <c r="F92" i="12"/>
  <c r="G92" i="12"/>
  <c r="E150" i="12"/>
  <c r="E108" i="12" s="1"/>
  <c r="E15" i="12" s="1"/>
  <c r="F150" i="12"/>
  <c r="G31" i="13" s="1"/>
  <c r="G32" i="13" s="1"/>
  <c r="G150" i="12"/>
  <c r="G108" i="12" s="1"/>
  <c r="G15" i="12" s="1"/>
  <c r="E183" i="12"/>
  <c r="F183" i="12"/>
  <c r="G183" i="12"/>
  <c r="E211" i="12"/>
  <c r="F211" i="12"/>
  <c r="G211" i="12"/>
  <c r="E227" i="12"/>
  <c r="F15" i="13" s="1"/>
  <c r="F227" i="12"/>
  <c r="G15" i="13" s="1"/>
  <c r="G227" i="12"/>
  <c r="H15" i="13" s="1"/>
  <c r="E301" i="12"/>
  <c r="E259" i="12" s="1"/>
  <c r="F301" i="12"/>
  <c r="F259" i="12" s="1"/>
  <c r="F19" i="12" s="1"/>
  <c r="F18" i="12" s="1"/>
  <c r="G301" i="12"/>
  <c r="G259" i="12" s="1"/>
  <c r="G19" i="12" s="1"/>
  <c r="G18" i="12" s="1"/>
  <c r="F108" i="12" l="1"/>
  <c r="F15" i="12" s="1"/>
  <c r="G60" i="12"/>
  <c r="G20" i="13"/>
  <c r="G21" i="13" s="1"/>
  <c r="E182" i="12"/>
  <c r="E12" i="12" s="1"/>
  <c r="E11" i="12" s="1"/>
  <c r="E14" i="2"/>
  <c r="G14" i="2"/>
  <c r="I14" i="2"/>
  <c r="G182" i="12"/>
  <c r="G12" i="12" s="1"/>
  <c r="G15" i="2"/>
  <c r="I15" i="2"/>
  <c r="H31" i="13"/>
  <c r="H32" i="13" s="1"/>
  <c r="H20" i="13"/>
  <c r="H21" i="13" s="1"/>
  <c r="F21" i="13"/>
  <c r="F182" i="12"/>
  <c r="E15" i="2"/>
  <c r="F31" i="13"/>
  <c r="G76" i="12"/>
  <c r="H5" i="13" s="1"/>
  <c r="H14" i="13" s="1"/>
  <c r="G32" i="12"/>
  <c r="F76" i="12"/>
  <c r="G5" i="13" s="1"/>
  <c r="G14" i="13" s="1"/>
  <c r="F32" i="12"/>
  <c r="E76" i="12"/>
  <c r="F5" i="13" s="1"/>
  <c r="F36" i="13" s="1"/>
  <c r="F60" i="12"/>
  <c r="E32" i="12"/>
  <c r="E60" i="12"/>
  <c r="E19" i="12"/>
  <c r="E18" i="12" s="1"/>
  <c r="E7" i="12" l="1"/>
  <c r="G36" i="13"/>
  <c r="G39" i="13" s="1"/>
  <c r="G11" i="12"/>
  <c r="G7" i="12" s="1"/>
  <c r="F32" i="13"/>
  <c r="F14" i="13"/>
  <c r="E13" i="2"/>
  <c r="I13" i="2"/>
  <c r="H36" i="13"/>
  <c r="H40" i="13" s="1"/>
  <c r="C334" i="12"/>
  <c r="E31" i="12"/>
  <c r="E6" i="12" s="1"/>
  <c r="G31" i="12"/>
  <c r="F31" i="12"/>
  <c r="F12" i="12"/>
  <c r="G13" i="2"/>
  <c r="F38" i="13"/>
  <c r="H157" i="2"/>
  <c r="G157" i="2"/>
  <c r="G6" i="12" l="1"/>
  <c r="F11" i="12"/>
  <c r="F7" i="12" s="1"/>
  <c r="F6" i="12" s="1"/>
  <c r="I129" i="2" l="1"/>
  <c r="H129" i="2"/>
  <c r="G129" i="2"/>
  <c r="I157" i="2" l="1"/>
  <c r="H53" i="2"/>
  <c r="I53" i="2"/>
  <c r="G53" i="2"/>
  <c r="I70" i="2"/>
  <c r="H70" i="2"/>
  <c r="G70" i="2"/>
  <c r="I78" i="2" l="1"/>
  <c r="H78" i="2"/>
  <c r="G78" i="2"/>
  <c r="I148" i="2" l="1"/>
  <c r="H148" i="2"/>
  <c r="I139" i="2"/>
  <c r="H139" i="2"/>
  <c r="E9" i="2" l="1"/>
  <c r="E44" i="2" s="1"/>
</calcChain>
</file>

<file path=xl/sharedStrings.xml><?xml version="1.0" encoding="utf-8"?>
<sst xmlns="http://schemas.openxmlformats.org/spreadsheetml/2006/main" count="711" uniqueCount="223">
  <si>
    <t>Обоснование (расчет) плановых поступлений</t>
  </si>
  <si>
    <t>№ п/п</t>
  </si>
  <si>
    <t>Наименование доходов</t>
  </si>
  <si>
    <t>Субсидии на иные цели</t>
  </si>
  <si>
    <t xml:space="preserve">Родительская плата </t>
  </si>
  <si>
    <t>Субсидии на финансовое обеспечение выполнения муниципального задания на оказание муниципальных услуг (выполнение работ)</t>
  </si>
  <si>
    <t xml:space="preserve">Общая сумма </t>
  </si>
  <si>
    <t>Руководитель</t>
  </si>
  <si>
    <t>должность</t>
  </si>
  <si>
    <t>подпись</t>
  </si>
  <si>
    <t>расшифровка</t>
  </si>
  <si>
    <t>руб.</t>
  </si>
  <si>
    <t>Обоснование (расчет) плановых выплат</t>
  </si>
  <si>
    <t>Наименование расходов</t>
  </si>
  <si>
    <t>Количество</t>
  </si>
  <si>
    <t>Цена (норматив)</t>
  </si>
  <si>
    <t>Заработная плата</t>
  </si>
  <si>
    <t>Социальные пособия и компенсации персоналу в денежной форме</t>
  </si>
  <si>
    <t>Итого:</t>
  </si>
  <si>
    <t>Сумма на 2023год (на текущий финансовый год) (руб.)</t>
  </si>
  <si>
    <t>Сумма на 2024 год (на первый год планового периода) (руб.)</t>
  </si>
  <si>
    <t>Сумма на 2025 год (на второй год планового периода) (руб.)</t>
  </si>
  <si>
    <t>Начисления на выплаты по оплате труда</t>
  </si>
  <si>
    <t>Работы, услуги по содержанию имущества</t>
  </si>
  <si>
    <t>Услуги связи</t>
  </si>
  <si>
    <t>Коммунальные услуги</t>
  </si>
  <si>
    <t>Прочие работы, услуги</t>
  </si>
  <si>
    <t>Увеличение стоимости прочих материальных запасов</t>
  </si>
  <si>
    <t>Увеличение стоимости продуктов питания</t>
  </si>
  <si>
    <t>Налоги, пошлины и сборы</t>
  </si>
  <si>
    <t>_______________</t>
  </si>
  <si>
    <t>________________</t>
  </si>
  <si>
    <t>__________________________</t>
  </si>
  <si>
    <t>холодная вода</t>
  </si>
  <si>
    <t>дератизация</t>
  </si>
  <si>
    <t>м/о</t>
  </si>
  <si>
    <t>электроэнергия</t>
  </si>
  <si>
    <t>по ОКЕИ</t>
  </si>
  <si>
    <t xml:space="preserve">Орган, осуществляющий
функции и полномочия учредителя: Отдел образования администрации муниципального образования Ясненский городской округ Оренбургской области
</t>
  </si>
  <si>
    <t>КПП</t>
  </si>
  <si>
    <t>ИНН</t>
  </si>
  <si>
    <t>по Сводному реестру</t>
  </si>
  <si>
    <t>глава по БК</t>
  </si>
  <si>
    <t>Дата</t>
  </si>
  <si>
    <t>Коды</t>
  </si>
  <si>
    <t>возврат в бюджет средств субсидии</t>
  </si>
  <si>
    <t>x</t>
  </si>
  <si>
    <t>из них:</t>
  </si>
  <si>
    <t xml:space="preserve">Прочие выплаты, всего </t>
  </si>
  <si>
    <t xml:space="preserve">прочие налоги, уменьшающие доход </t>
  </si>
  <si>
    <t xml:space="preserve">налог на добавленную стоимость </t>
  </si>
  <si>
    <t xml:space="preserve">налог на прибыль </t>
  </si>
  <si>
    <t>в том числе:</t>
  </si>
  <si>
    <t>закупка энергетических ресурсов</t>
  </si>
  <si>
    <t>прочую закупку товаров, работ и услуг, всего</t>
  </si>
  <si>
    <t>закупку товаров, работ, услуг в целях капитального ремонта государственного (муниципального) имущества</t>
  </si>
  <si>
    <t xml:space="preserve">расходы на закупку товаров, работ, услуг, всего 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</si>
  <si>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</si>
  <si>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прочие выплаты (кроме выплат на закупку товаров, работ, услуг)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</si>
  <si>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</si>
  <si>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взносы в международные организации</t>
  </si>
  <si>
    <t>гранты, предоставляемые другим организациям и физическим лицам</t>
  </si>
  <si>
    <t>гранты, предоставляемые иным некоммерческим организациям (за исключением бюджетных и автономных учреждений)</t>
  </si>
  <si>
    <t>гранты, предоставляемые автономным учреждениям</t>
  </si>
  <si>
    <t>гранты, предоставляемые бюджетным учреждениям</t>
  </si>
  <si>
    <t>безвозмездные перечисления организациям и физическим лицам, всего</t>
  </si>
  <si>
    <t>уплата штрафов (в том числе административных), пеней, иных платежей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</si>
  <si>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</si>
  <si>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налог на имущество организаций и земельный налог</t>
  </si>
  <si>
    <t>уплата налогов, сборов и иных платежей, всего</t>
  </si>
  <si>
    <t>иные выплаты населению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</si>
  <si>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</si>
  <si>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</si>
  <si>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пособия, компенсации и иные социальные выплаты гражданам, кроме публичных нормативных обязательств</t>
  </si>
  <si>
    <t>социальные выплаты гражданам, кроме публичных нормативных социальных выплат</t>
  </si>
  <si>
    <t>социальные и иные выплаты населению, всего</t>
  </si>
  <si>
    <t>на оплату труда стажеров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</si>
  <si>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</si>
  <si>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иные выплаты военнослужащим и сотрудникам, имеющим специальные звания</t>
  </si>
  <si>
    <t>х</t>
  </si>
  <si>
    <t>расходы на выплаты военнослужащим и сотрудникам, имеющим специальные звания, зависящие от размера денежного довольствия</t>
  </si>
  <si>
    <t>денежное довольствие военнослужащих и сотрудников, имеющих специальные звания</t>
  </si>
  <si>
    <t>на иные выплаты работникам</t>
  </si>
  <si>
    <t>на выплаты по оплате труда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</si>
  <si>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</si>
  <si>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иные выплаты, за исключением фонда оплаты труда учреждения, для выполнения отдельных полномочий</t>
  </si>
  <si>
    <t>прочие выплаты персоналу, в том числе компенсационного характера</t>
  </si>
  <si>
    <t>оплата труда</t>
  </si>
  <si>
    <t>на выплаты персоналу, всего</t>
  </si>
  <si>
    <t>Расходы за счет целевых субсидий (иные цели), всего</t>
  </si>
  <si>
    <t xml:space="preserve">Выплаты, уменьшающие доход, всего </t>
  </si>
  <si>
    <t>Расходы за счет средств субсидий на финансовое обеспечение муниципального задания, всего</t>
  </si>
  <si>
    <t>Расходы за счет собственных средств, всего, всего</t>
  </si>
  <si>
    <t>расходы на закупку товаров, работ, услуг, всего</t>
  </si>
  <si>
    <t>Расходы, всего</t>
  </si>
  <si>
    <t>увеличение остатков денежных средств за счет возврата дебиторской задолженности прошлых лет</t>
  </si>
  <si>
    <t xml:space="preserve">прочие поступления, всего </t>
  </si>
  <si>
    <t>доходы от операций с активами, всего</t>
  </si>
  <si>
    <t>прочие доходы, всего</t>
  </si>
  <si>
    <t>субсидии на осуществление капитальных вложений</t>
  </si>
  <si>
    <t>целевые субсидии</t>
  </si>
  <si>
    <t>безвозмездные денежные поступления, всего</t>
  </si>
  <si>
    <t>доходы от штрафов, пеней, иных сумм принудительного изъятия, всего</t>
  </si>
  <si>
    <t xml:space="preserve">         родительская плата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</si>
  <si>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</si>
  <si>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</si>
  <si>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доходы от оказания услуг, работ, компенсации затрат учреждений, всего</t>
  </si>
  <si>
    <t>доходы от собственности, всего</t>
  </si>
  <si>
    <t>Доходы, всего:</t>
  </si>
  <si>
    <t>Остаток средств на конец текущего финансового года</t>
  </si>
  <si>
    <t xml:space="preserve">Остаток средств на начало текущего финансового года </t>
  </si>
  <si>
    <t>за пределами планового периода</t>
  </si>
  <si>
    <t>на 2025г. второй год планового периода</t>
  </si>
  <si>
    <t>на 2024г. первый год планового периода</t>
  </si>
  <si>
    <t>на 2023г. текущий финансовый год</t>
  </si>
  <si>
    <t>Сумма</t>
  </si>
  <si>
    <t xml:space="preserve">Аналитический код </t>
  </si>
  <si>
    <t>Код по бюджетной классификации Российской Федерации</t>
  </si>
  <si>
    <t>Код строки</t>
  </si>
  <si>
    <t>Наименование показателя</t>
  </si>
  <si>
    <t>Раздел 1. Поступления и выплаты</t>
  </si>
  <si>
    <t>(телефон)</t>
  </si>
  <si>
    <t xml:space="preserve">                               (должность)   (подпись)         (фамилия, инициалы) </t>
  </si>
  <si>
    <t>_________________________</t>
  </si>
  <si>
    <t xml:space="preserve">    Исполнитель  ___________  _____________ ___________________ </t>
  </si>
  <si>
    <t>(расшифровка подписи)</t>
  </si>
  <si>
    <t>(подпись)</t>
  </si>
  <si>
    <t>(должность)</t>
  </si>
  <si>
    <t xml:space="preserve">  (уполномоченное лицо учреждения)</t>
  </si>
  <si>
    <t>Руководитель учреждения</t>
  </si>
  <si>
    <t>в том числе по году начала закупки: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</si>
  <si>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</si>
  <si>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3.</t>
  </si>
  <si>
    <r>
      <t xml:space="preserve">Итого по контрактам, планируемым к заключению в соответствующем финансовом году 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44-ФЗ, по соответствующему году закупки</t>
    </r>
  </si>
  <si>
    <t>2.</t>
  </si>
  <si>
    <t>в соответствии с Федеральным законом N 223-ФЗ</t>
  </si>
  <si>
    <t>1.4.5.2.</t>
  </si>
  <si>
    <t>26451.1</t>
  </si>
  <si>
    <t>в соответствии с Федеральным законом N 44-ФЗ</t>
  </si>
  <si>
    <t>1.4.5.1.</t>
  </si>
  <si>
    <t>за счет прочих источников финансового обеспечения</t>
  </si>
  <si>
    <t>1.4.5.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</si>
  <si>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</t>
    </r>
  </si>
  <si>
    <t>1.4.4.2.</t>
  </si>
  <si>
    <t>1.4.4.1.</t>
  </si>
  <si>
    <t>за счет средств обязательного медицинского страхования</t>
  </si>
  <si>
    <t>1.4.4.</t>
  </si>
  <si>
    <t>26430.1</t>
  </si>
  <si>
    <t>из них :</t>
  </si>
  <si>
    <t>за счет субсидий, предоставляемых на осуществление капитальных вложений</t>
  </si>
  <si>
    <t>1.4.3.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</si>
  <si>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 </t>
    </r>
  </si>
  <si>
    <t>1.4.2.2.</t>
  </si>
  <si>
    <t>26421.1</t>
  </si>
  <si>
    <t>1.4.2.1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</si>
  <si>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</si>
  <si>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1.4.2.</t>
  </si>
  <si>
    <t>1.4.1.2.</t>
  </si>
  <si>
    <t>1.4.1.1.</t>
  </si>
  <si>
    <t>за счет субсидий, предоставляемых на финансовое обеспечение выполнения государственного (муниципального) задания</t>
  </si>
  <si>
    <t>1.4.1.</t>
  </si>
  <si>
    <r>
      <t xml:space="preserve">по контрактам (договорам), планируемым к заключению в соответствующем финансовом году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</si>
  <si>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1.4.</t>
  </si>
  <si>
    <t>1.3.2.</t>
  </si>
  <si>
    <t>26310.1</t>
  </si>
  <si>
    <t>1.3.1</t>
  </si>
  <si>
    <r>
      <t xml:space="preserve">по контрактам (договорам), заключенным до начала текущего финансового года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</si>
  <si>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1.3.</t>
  </si>
  <si>
    <r>
      <t xml:space="preserve">по контрактам (договорам), планируемым к заключению в соответствующем финансовом году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 </t>
    </r>
  </si>
  <si>
    <t>1.2.</t>
  </si>
  <si>
    <r>
      <t xml:space="preserve">по контрактам (договорам), заключенным до начала текущего финансового года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5 апреля 2013 г. N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N 14, ст. 1652; 2018, N 32, ст. 5104) (далее - Федеральный закон N 44-ФЗ)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18 июля 2011 г. N 223-ФЗ "О закупках товаров, работ, услуг отдельными видами юридических лиц" (Собрание законодательства Российской Федерации, 2011, N 30, ст. 4571; 2018, N 32, ст. 5135) (далее - Федеральный закон N 223-ФЗ) </t>
    </r>
  </si>
  <si>
    <t>1.1.</t>
  </si>
  <si>
    <t xml:space="preserve">Выплаты на закупку товаров, работ, услуг, всего </t>
  </si>
  <si>
    <t>4.1.</t>
  </si>
  <si>
    <t>на 2025 г. (второй год планового периода)</t>
  </si>
  <si>
    <t>на 2024 г. (первый год планового периода)</t>
  </si>
  <si>
    <t>на 2023 г. (текущий финансовый год)</t>
  </si>
  <si>
    <t xml:space="preserve">Код по бюджетной класификации Российской Федерации </t>
  </si>
  <si>
    <t>Год начала закупки</t>
  </si>
  <si>
    <t>Коды строк</t>
  </si>
  <si>
    <t>N п/п</t>
  </si>
  <si>
    <t xml:space="preserve">Раздел 2. Сведения по выплатам на закупки товаров, работ, услуг 
</t>
  </si>
  <si>
    <t>закупку научно-исследовательских и опытно-конструкторских работ</t>
  </si>
  <si>
    <t>Код классификации расходов бюджета   902 07010540114480111</t>
  </si>
  <si>
    <t>Код классификации расходов бюджета   902 07010540180981111</t>
  </si>
  <si>
    <t>Код классификации расходов бюджета   902 07010540114480119</t>
  </si>
  <si>
    <t>Код классификации расходов бюджета   902 07010540180981119</t>
  </si>
  <si>
    <t>Код классификации расходов бюджета   902 07010540114480244</t>
  </si>
  <si>
    <t>Код классификации расходов бюджета   902 07010540714480244</t>
  </si>
  <si>
    <t>Код классификации расходов бюджета   902 07010540614460244</t>
  </si>
  <si>
    <t>Код классификации расходов бюджета   902 07010540114480851</t>
  </si>
  <si>
    <t>обучение</t>
  </si>
  <si>
    <t>Увеличение стоимости лекарственных препаратов и материалов, применяемых в медицинских целях</t>
  </si>
  <si>
    <t>Увеличение стоимости основных средств</t>
  </si>
  <si>
    <t xml:space="preserve"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
Единица измерения: руб.
</t>
  </si>
  <si>
    <t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</t>
  </si>
  <si>
    <t>Увеличение стоимости строительных материалов</t>
  </si>
  <si>
    <t>Код классификации расходов бюджета   902 07010000000000244</t>
  </si>
  <si>
    <t>Закупка товаров, работ и услуг в целях создания, развития, эксплуатации и вывода из эксплуатации государственных (муниципальных) информационных систем</t>
  </si>
  <si>
    <t>Капитальные вложения в объекты государственной (муниципальной) собственности</t>
  </si>
  <si>
    <t>Приобретение объектов недвижимого имущества государственными (муниципальными) бюджетными и автономными учреждениями</t>
  </si>
  <si>
    <t>Строительство (реконструкция) объектов недвижимого имущества государственными (муниципальными) бюджетными и автономными учреждениями</t>
  </si>
  <si>
    <t>Кредиторская задолженность прошлых лет(налоги)</t>
  </si>
  <si>
    <t>Итого</t>
  </si>
  <si>
    <t>ТО АПС и СОУЭ</t>
  </si>
  <si>
    <t>ТО ПАК "Андромеда"</t>
  </si>
  <si>
    <t>ТО ТСО "Комплекс"</t>
  </si>
  <si>
    <t>пульт.охрана</t>
  </si>
  <si>
    <t>Кредиторская задолженность прошлых лет</t>
  </si>
  <si>
    <t>тех.обследование зданий и сооружений</t>
  </si>
  <si>
    <t>водоотведение</t>
  </si>
  <si>
    <t>замена извещ.дымового</t>
  </si>
  <si>
    <t>ремонт</t>
  </si>
  <si>
    <t>лаб.исл.готов.блюд</t>
  </si>
  <si>
    <t>сангиг обучение</t>
  </si>
  <si>
    <t>обучение экол.безоп.руководит.</t>
  </si>
  <si>
    <t>Код классификации расходов бюджета   902 07010540114480247</t>
  </si>
  <si>
    <t>мед.оборудование</t>
  </si>
  <si>
    <t xml:space="preserve">заправка картриджа  </t>
  </si>
  <si>
    <t>электроизмерит. испытания пищеблока и здания</t>
  </si>
  <si>
    <t xml:space="preserve">УТВЕРЖДАЮ
Заведующий 
 ______________   
(подпись)   
«30» октября 2023 г.
</t>
  </si>
  <si>
    <t xml:space="preserve">План финансово-хозяйственной деятельности на 2023г.
 и плановый период 2024 и 2025 годов
«30» октября 2023 г.
</t>
  </si>
  <si>
    <t xml:space="preserve">    "30"октября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</si>
</sst>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11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68">
    <xf numFmtId="0" fontId="0" fillId="0" borderId="0" xfId="0"/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2" applyFont="1" applyBorder="1" applyAlignment="1">
      <alignment vertical="center" wrapText="1"/>
    </xf>
    <xf numFmtId="0" fontId="12" fillId="0" borderId="1" xfId="2" applyFont="1" applyBorder="1" applyAlignment="1">
      <alignment horizontal="left" vertical="center" wrapText="1" indent="4"/>
    </xf>
    <xf numFmtId="0" fontId="12" fillId="0" borderId="1" xfId="2" applyFont="1" applyBorder="1" applyAlignment="1">
      <alignment horizontal="left" vertical="center" wrapText="1" indent="2"/>
    </xf>
    <xf numFmtId="0" fontId="12" fillId="2" borderId="1" xfId="2" applyFont="1" applyFill="1" applyBorder="1" applyAlignment="1">
      <alignment horizontal="left" vertical="center" wrapText="1" indent="2"/>
    </xf>
    <xf numFmtId="0" fontId="12" fillId="0" borderId="1" xfId="2" applyFont="1" applyBorder="1" applyAlignment="1">
      <alignment horizontal="justify" vertical="center" wrapText="1"/>
    </xf>
    <xf numFmtId="0" fontId="12" fillId="0" borderId="1" xfId="2" applyFont="1" applyBorder="1" applyAlignment="1">
      <alignment horizontal="left" vertical="center" wrapText="1" indent="6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6" applyFont="1"/>
    <xf numFmtId="4" fontId="7" fillId="0" borderId="0" xfId="6" applyNumberFormat="1" applyFont="1"/>
    <xf numFmtId="0" fontId="7" fillId="0" borderId="1" xfId="6" applyFont="1" applyBorder="1" applyAlignment="1">
      <alignment horizontal="left" vertical="center" wrapText="1" indent="4"/>
    </xf>
    <xf numFmtId="0" fontId="7" fillId="0" borderId="1" xfId="6" applyFont="1" applyBorder="1" applyAlignment="1">
      <alignment horizontal="center"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6"/>
    </xf>
    <xf numFmtId="0" fontId="7" fillId="2" borderId="0" xfId="6" applyFont="1" applyFill="1"/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2"/>
    </xf>
    <xf numFmtId="0" fontId="7" fillId="3" borderId="0" xfId="6" applyFont="1" applyFill="1"/>
    <xf numFmtId="0" fontId="6" fillId="3" borderId="1" xfId="6" applyFont="1" applyFill="1" applyBorder="1" applyAlignment="1">
      <alignment vertical="center" wrapText="1"/>
    </xf>
    <xf numFmtId="4" fontId="6" fillId="3" borderId="1" xfId="6" applyNumberFormat="1" applyFont="1" applyFill="1" applyBorder="1" applyAlignment="1">
      <alignment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left" vertical="center" wrapText="1" indent="4"/>
    </xf>
    <xf numFmtId="0" fontId="7" fillId="2" borderId="3" xfId="6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0" borderId="0" xfId="6" applyFont="1" applyFill="1"/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left" vertical="center" wrapText="1" indent="6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 indent="4"/>
    </xf>
    <xf numFmtId="0" fontId="7" fillId="0" borderId="1" xfId="6" applyFont="1" applyFill="1" applyBorder="1" applyAlignment="1">
      <alignment horizontal="left" vertical="center" wrapText="1" indent="2"/>
    </xf>
    <xf numFmtId="0" fontId="7" fillId="0" borderId="3" xfId="6" applyFont="1" applyFill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vertical="center" wrapText="1"/>
    </xf>
    <xf numFmtId="0" fontId="6" fillId="0" borderId="0" xfId="6" applyFont="1" applyAlignment="1">
      <alignment vertical="center"/>
    </xf>
    <xf numFmtId="0" fontId="1" fillId="0" borderId="0" xfId="6"/>
    <xf numFmtId="0" fontId="8" fillId="0" borderId="0" xfId="6" applyFont="1" applyAlignment="1">
      <alignment horizontal="justify" vertical="center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6" applyFont="1" applyAlignment="1">
      <alignment horizontal="center" vertical="center"/>
    </xf>
    <xf numFmtId="0" fontId="1" fillId="0" borderId="2" xfId="6" applyBorder="1"/>
    <xf numFmtId="0" fontId="7" fillId="0" borderId="2" xfId="6" applyFont="1" applyBorder="1" applyAlignment="1">
      <alignment horizontal="center"/>
    </xf>
    <xf numFmtId="0" fontId="7" fillId="0" borderId="1" xfId="6" applyFont="1" applyBorder="1" applyAlignment="1">
      <alignment horizontal="justify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vertical="center" wrapText="1"/>
    </xf>
    <xf numFmtId="1" fontId="7" fillId="0" borderId="1" xfId="6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6" applyFont="1" applyFill="1" applyBorder="1" applyAlignment="1">
      <alignment horizontal="left" vertical="center" wrapText="1" indent="6"/>
    </xf>
    <xf numFmtId="0" fontId="7" fillId="4" borderId="1" xfId="6" applyFont="1" applyFill="1" applyBorder="1" applyAlignment="1">
      <alignment horizontal="center" vertical="center" wrapText="1"/>
    </xf>
    <xf numFmtId="0" fontId="7" fillId="4" borderId="1" xfId="6" applyFont="1" applyFill="1" applyBorder="1" applyAlignment="1">
      <alignment vertical="center" wrapText="1"/>
    </xf>
    <xf numFmtId="4" fontId="7" fillId="4" borderId="1" xfId="6" applyNumberFormat="1" applyFont="1" applyFill="1" applyBorder="1" applyAlignment="1">
      <alignment vertical="center" wrapText="1"/>
    </xf>
    <xf numFmtId="0" fontId="7" fillId="2" borderId="1" xfId="6" applyFont="1" applyFill="1" applyBorder="1" applyAlignment="1">
      <alignment horizontal="left" vertical="center" wrapText="1" indent="6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6" fillId="0" borderId="1" xfId="0" applyFont="1" applyBorder="1" applyAlignment="1">
      <alignment horizontal="center" vertical="center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4" fontId="0" fillId="4" borderId="0" xfId="0" applyNumberFormat="1" applyFill="1"/>
    <xf numFmtId="4" fontId="6" fillId="0" borderId="1" xfId="0" applyNumberFormat="1" applyFont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4" fontId="7" fillId="5" borderId="1" xfId="0" applyNumberFormat="1" applyFont="1" applyFill="1" applyBorder="1" applyAlignment="1">
      <alignment horizontal="center" vertical="center"/>
    </xf>
    <xf numFmtId="4" fontId="0" fillId="0" borderId="0" xfId="0" applyNumberFormat="1"/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13" fillId="0" borderId="1" xfId="6" applyNumberFormat="1" applyFont="1" applyBorder="1" applyAlignment="1">
      <alignment vertical="center" wrapText="1"/>
    </xf>
    <xf numFmtId="0" fontId="7" fillId="6" borderId="1" xfId="6" applyFont="1" applyFill="1" applyBorder="1" applyAlignment="1">
      <alignment horizontal="left" vertical="center" wrapText="1" indent="4"/>
    </xf>
    <xf numFmtId="4" fontId="7" fillId="4" borderId="1" xfId="0" applyNumberFormat="1" applyFont="1" applyFill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6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6" xfId="6" applyFont="1" applyFill="1" applyBorder="1" applyAlignment="1">
      <alignment horizontal="center" vertical="center" wrapText="1"/>
    </xf>
    <xf numFmtId="0" fontId="7" fillId="2" borderId="5" xfId="6" applyFont="1" applyFill="1" applyBorder="1" applyAlignment="1">
      <alignment horizontal="center" vertical="center" wrapText="1"/>
    </xf>
    <xf numFmtId="0" fontId="7" fillId="6" borderId="1" xfId="6" applyFont="1" applyFill="1" applyBorder="1" applyAlignment="1">
      <alignment horizontal="center" vertical="center" wrapText="1"/>
    </xf>
    <xf numFmtId="4" fontId="7" fillId="6" borderId="1" xfId="6" applyNumberFormat="1" applyFont="1" applyFill="1" applyBorder="1" applyAlignment="1">
      <alignment vertical="center" wrapText="1"/>
    </xf>
    <xf numFmtId="0" fontId="7" fillId="6" borderId="1" xfId="6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2" borderId="6" xfId="6" applyFont="1" applyFill="1" applyBorder="1" applyAlignment="1">
      <alignment horizontal="left" vertical="center" wrapText="1" indent="4"/>
    </xf>
    <xf numFmtId="0" fontId="7" fillId="2" borderId="5" xfId="6" applyFont="1" applyFill="1" applyBorder="1" applyAlignment="1">
      <alignment horizontal="left" vertical="center" wrapText="1" indent="4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6" fillId="0" borderId="2" xfId="6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7" fillId="0" borderId="7" xfId="6" applyFont="1" applyBorder="1" applyAlignment="1">
      <alignment horizontal="center" vertical="center" wrapText="1"/>
    </xf>
    <xf numFmtId="0" fontId="7" fillId="0" borderId="5" xfId="6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5" xfId="6" applyNumberFormat="1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horizontal="left" vertical="center"/>
    </xf>
    <xf numFmtId="0" fontId="8" fillId="0" borderId="8" xfId="6" applyFont="1" applyBorder="1" applyAlignment="1">
      <alignment horizontal="center" vertical="center"/>
    </xf>
    <xf numFmtId="0" fontId="1" fillId="0" borderId="2" xfId="6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/>
    </xf>
    <xf numFmtId="164" fontId="7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7">
    <cellStyle name="Гиперссылка" xfId="2" builtinId="8"/>
    <cellStyle name="Обычный" xfId="0" builtinId="0"/>
    <cellStyle name="Обычный 2" xfId="1"/>
    <cellStyle name="Обычный 3" xfId="3"/>
    <cellStyle name="Обычный 4" xfId="4"/>
    <cellStyle name="Обычный 5" xfId="5"/>
    <cellStyle name="Обычный 6" xfId="6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consultantplus://offline/ref=6248D6842E7230B2946C50C40810EA338DB5CF0843A7D860E6C1CBACEF02116C89239D3F79A862E1DF0DFE64363Du7J" TargetMode="External"/><Relationship Id="rId3" Type="http://schemas.openxmlformats.org/officeDocument/2006/relationships/hyperlink" Target="consultantplus://offline/ref=6248D6842E7230B2946C50C40810EA338DB6C90A46A2D860E6C1CBACEF02116C89239D3F79A862E1DF0DFE64363Du7J" TargetMode="External"/><Relationship Id="rId7" Type="http://schemas.openxmlformats.org/officeDocument/2006/relationships/hyperlink" Target="consultantplus://offline/ref=6248D6842E7230B2946C50C40810EA338DB6C90A46A2D860E6C1CBACEF02116C89239D3F79A862E1DF0DFE64363Du7J" TargetMode="External"/><Relationship Id="rId2" Type="http://schemas.openxmlformats.org/officeDocument/2006/relationships/hyperlink" Target="consultantplus://offline/ref=E26027C2B1C08B685E95AEB9E20975D87DCA58670D063752657F6F36B79E1232593971BCB51BE7DA21845D075DJ3tED" TargetMode="External"/><Relationship Id="rId1" Type="http://schemas.openxmlformats.org/officeDocument/2006/relationships/hyperlink" Target="consultantplus://offline/ref=E26027C2B1C08B685E95AEB9E20975D87DCA58670F0F3752657F6F36B79E1232593971BCB51BE7DA21845D075DJ3tED" TargetMode="External"/><Relationship Id="rId6" Type="http://schemas.openxmlformats.org/officeDocument/2006/relationships/hyperlink" Target="consultantplus://offline/ref=6248D6842E7230B2946C50C40810EA338DB6C90A46A2D860E6C1CBACEF02116C89239D3F79A862E1DF0DFE64363Du7J" TargetMode="External"/><Relationship Id="rId5" Type="http://schemas.openxmlformats.org/officeDocument/2006/relationships/hyperlink" Target="consultantplus://offline/ref=6248D6842E7230B2946C50C40810EA338DB6C90A46A2D860E6C1CBACEF02116C89239D3F79A862E1DF0DFE64363Du7J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consultantplus://offline/ref=6248D6842E7230B2946C50C40810EA338DB6CF0F4AA5D860E6C1CBACEF02116C9B23C53179AD7AEA8D42B8313ADF12FBF2DD090F3EFA32uFJ" TargetMode="External"/><Relationship Id="rId9" Type="http://schemas.openxmlformats.org/officeDocument/2006/relationships/hyperlink" Target="consultantplus://offline/ref=6248D6842E7230B2946C50C40810EA338DB5CF0843A7D860E6C1CBACEF02116C89239D3F79A862E1DF0DFE64363Du7J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view="pageLayout" zoomScale="80" zoomScaleNormal="100" zoomScalePageLayoutView="80" workbookViewId="0">
      <selection activeCell="I24" sqref="I24"/>
    </sheetView>
  </sheetViews>
  <sheetFormatPr defaultRowHeight="15" x14ac:dyDescent="0.25"/>
  <cols>
    <col min="13" max="13" width="7.140625" customWidth="1"/>
    <col min="14" max="14" width="13" customWidth="1"/>
    <col min="15" max="15" width="14.140625" customWidth="1"/>
  </cols>
  <sheetData>
    <row r="1" spans="1:15" ht="15" customHeight="1" x14ac:dyDescent="0.25">
      <c r="A1" s="1"/>
      <c r="B1" s="1"/>
      <c r="C1" s="1"/>
      <c r="D1" s="1"/>
      <c r="E1" s="1"/>
      <c r="F1" s="1"/>
      <c r="G1" s="1"/>
      <c r="H1" s="1"/>
      <c r="I1" s="119" t="s">
        <v>220</v>
      </c>
      <c r="J1" s="119"/>
      <c r="K1" s="119"/>
      <c r="L1" s="119"/>
      <c r="M1" s="119"/>
      <c r="N1" s="119"/>
      <c r="O1" s="119"/>
    </row>
    <row r="2" spans="1:15" x14ac:dyDescent="0.25">
      <c r="A2" s="1"/>
      <c r="B2" s="1"/>
      <c r="C2" s="1"/>
      <c r="D2" s="1"/>
      <c r="E2" s="1"/>
      <c r="F2" s="1"/>
      <c r="G2" s="1"/>
      <c r="H2" s="1"/>
      <c r="I2" s="119"/>
      <c r="J2" s="119"/>
      <c r="K2" s="119"/>
      <c r="L2" s="119"/>
      <c r="M2" s="119"/>
      <c r="N2" s="119"/>
      <c r="O2" s="119"/>
    </row>
    <row r="3" spans="1:15" x14ac:dyDescent="0.25">
      <c r="A3" s="1"/>
      <c r="B3" s="1"/>
      <c r="C3" s="1"/>
      <c r="D3" s="1"/>
      <c r="E3" s="1"/>
      <c r="F3" s="1"/>
      <c r="G3" s="1"/>
      <c r="H3" s="1"/>
      <c r="I3" s="119"/>
      <c r="J3" s="119"/>
      <c r="K3" s="119"/>
      <c r="L3" s="119"/>
      <c r="M3" s="119"/>
      <c r="N3" s="119"/>
      <c r="O3" s="119"/>
    </row>
    <row r="4" spans="1:15" x14ac:dyDescent="0.25">
      <c r="A4" s="1"/>
      <c r="B4" s="1"/>
      <c r="C4" s="1"/>
      <c r="D4" s="1"/>
      <c r="E4" s="1"/>
      <c r="F4" s="1"/>
      <c r="G4" s="1"/>
      <c r="H4" s="1"/>
      <c r="I4" s="119"/>
      <c r="J4" s="119"/>
      <c r="K4" s="119"/>
      <c r="L4" s="119"/>
      <c r="M4" s="119"/>
      <c r="N4" s="119"/>
      <c r="O4" s="119"/>
    </row>
    <row r="5" spans="1:15" ht="39" customHeight="1" x14ac:dyDescent="0.25">
      <c r="A5" s="1"/>
      <c r="B5" s="1"/>
      <c r="C5" s="1"/>
      <c r="D5" s="1"/>
      <c r="E5" s="1"/>
      <c r="F5" s="1"/>
      <c r="G5" s="1"/>
      <c r="H5" s="1"/>
      <c r="I5" s="119"/>
      <c r="J5" s="119"/>
      <c r="K5" s="119"/>
      <c r="L5" s="119"/>
      <c r="M5" s="119"/>
      <c r="N5" s="119"/>
      <c r="O5" s="119"/>
    </row>
    <row r="6" spans="1:15" ht="6" customHeight="1" x14ac:dyDescent="0.25">
      <c r="A6" s="1"/>
      <c r="B6" s="1"/>
      <c r="C6" s="1"/>
      <c r="D6" s="1"/>
      <c r="E6" s="1"/>
      <c r="F6" s="1"/>
      <c r="G6" s="1"/>
      <c r="H6" s="1"/>
      <c r="I6" s="119"/>
      <c r="J6" s="119"/>
      <c r="K6" s="119"/>
      <c r="L6" s="119"/>
      <c r="M6" s="119"/>
      <c r="N6" s="119"/>
      <c r="O6" s="119"/>
    </row>
    <row r="7" spans="1:15" hidden="1" x14ac:dyDescent="0.25">
      <c r="A7" s="1"/>
      <c r="B7" s="1"/>
      <c r="C7" s="1"/>
      <c r="D7" s="1"/>
      <c r="E7" s="1"/>
      <c r="F7" s="1"/>
      <c r="G7" s="1"/>
      <c r="H7" s="1"/>
      <c r="I7" s="119"/>
      <c r="J7" s="119"/>
      <c r="K7" s="119"/>
      <c r="L7" s="119"/>
      <c r="M7" s="119"/>
      <c r="N7" s="119"/>
      <c r="O7" s="119"/>
    </row>
    <row r="8" spans="1:15" hidden="1" x14ac:dyDescent="0.25">
      <c r="A8" s="1"/>
      <c r="B8" s="1"/>
      <c r="C8" s="1"/>
      <c r="D8" s="1"/>
      <c r="E8" s="1"/>
      <c r="F8" s="1"/>
      <c r="G8" s="1"/>
      <c r="H8" s="1"/>
      <c r="I8" s="119"/>
      <c r="J8" s="119"/>
      <c r="K8" s="119"/>
      <c r="L8" s="119"/>
      <c r="M8" s="119"/>
      <c r="N8" s="119"/>
      <c r="O8" s="119"/>
    </row>
    <row r="9" spans="1:15" hidden="1" x14ac:dyDescent="0.25">
      <c r="A9" s="1"/>
      <c r="B9" s="1"/>
      <c r="C9" s="1"/>
      <c r="D9" s="1"/>
      <c r="E9" s="1"/>
      <c r="F9" s="1"/>
      <c r="G9" s="1"/>
      <c r="H9" s="1"/>
      <c r="I9" s="119"/>
      <c r="J9" s="119"/>
      <c r="K9" s="119"/>
      <c r="L9" s="119"/>
      <c r="M9" s="119"/>
      <c r="N9" s="119"/>
      <c r="O9" s="119"/>
    </row>
    <row r="10" spans="1:15" ht="1.5" customHeight="1" x14ac:dyDescent="0.25">
      <c r="A10" s="1"/>
      <c r="B10" s="1"/>
      <c r="C10" s="1"/>
      <c r="D10" s="1"/>
      <c r="E10" s="1"/>
      <c r="F10" s="1"/>
      <c r="G10" s="1"/>
      <c r="H10" s="1"/>
      <c r="I10" s="119"/>
      <c r="J10" s="119"/>
      <c r="K10" s="119"/>
      <c r="L10" s="119"/>
      <c r="M10" s="119"/>
      <c r="N10" s="119"/>
      <c r="O10" s="119"/>
    </row>
    <row r="11" spans="1:15" ht="3.75" hidden="1" customHeight="1" x14ac:dyDescent="0.25">
      <c r="A11" s="1"/>
      <c r="B11" s="1"/>
      <c r="C11" s="1"/>
      <c r="D11" s="1"/>
      <c r="E11" s="1"/>
      <c r="F11" s="1"/>
      <c r="G11" s="1"/>
      <c r="H11" s="1"/>
      <c r="I11" s="119"/>
      <c r="J11" s="119"/>
      <c r="K11" s="119"/>
      <c r="L11" s="119"/>
      <c r="M11" s="119"/>
      <c r="N11" s="119"/>
      <c r="O11" s="119"/>
    </row>
    <row r="12" spans="1:15" ht="16.5" hidden="1" customHeight="1" x14ac:dyDescent="0.25">
      <c r="A12" s="1"/>
      <c r="B12" s="1"/>
      <c r="C12" s="1"/>
      <c r="D12" s="1"/>
      <c r="E12" s="1"/>
      <c r="F12" s="1"/>
      <c r="G12" s="1"/>
      <c r="H12" s="1"/>
      <c r="I12" s="119"/>
      <c r="J12" s="119"/>
      <c r="K12" s="119"/>
      <c r="L12" s="119"/>
      <c r="M12" s="119"/>
      <c r="N12" s="119"/>
      <c r="O12" s="119"/>
    </row>
    <row r="13" spans="1:1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5" ht="15" customHeight="1" x14ac:dyDescent="0.25">
      <c r="A14" s="1"/>
      <c r="B14" s="1"/>
      <c r="N14" s="1"/>
    </row>
    <row r="15" spans="1:15" ht="15" customHeight="1" x14ac:dyDescent="0.25">
      <c r="A15" s="1"/>
      <c r="B15" s="1"/>
      <c r="N15" s="1"/>
    </row>
    <row r="16" spans="1:15" ht="15" customHeight="1" x14ac:dyDescent="0.25">
      <c r="A16" s="1"/>
      <c r="B16" s="121" t="s">
        <v>221</v>
      </c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</row>
    <row r="17" spans="1:15" ht="15" customHeight="1" x14ac:dyDescent="0.25">
      <c r="A17" s="1"/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</row>
    <row r="18" spans="1:15" ht="15" customHeight="1" x14ac:dyDescent="0.25">
      <c r="A18" s="1"/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</row>
    <row r="19" spans="1:15" ht="16.5" customHeight="1" x14ac:dyDescent="0.25">
      <c r="A19" s="1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</row>
    <row r="20" spans="1:15" ht="16.5" customHeight="1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</row>
    <row r="21" spans="1:15" x14ac:dyDescent="0.25">
      <c r="J21" s="1"/>
    </row>
    <row r="22" spans="1:15" x14ac:dyDescent="0.25">
      <c r="J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O23" s="1" t="s">
        <v>44</v>
      </c>
    </row>
    <row r="24" spans="1:15" ht="15" customHeight="1" x14ac:dyDescent="0.25">
      <c r="A24" s="19"/>
      <c r="B24" s="20"/>
      <c r="C24" s="20"/>
      <c r="D24" s="20"/>
      <c r="E24" s="20"/>
      <c r="F24" s="20"/>
      <c r="G24" s="20"/>
      <c r="H24" s="20"/>
      <c r="I24" s="20"/>
      <c r="J24" s="1"/>
      <c r="M24" s="1"/>
      <c r="O24" s="1"/>
    </row>
    <row r="25" spans="1:15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1"/>
      <c r="M25" s="4" t="s">
        <v>43</v>
      </c>
      <c r="N25" s="4"/>
      <c r="O25" s="1"/>
    </row>
    <row r="26" spans="1:15" x14ac:dyDescent="0.25">
      <c r="A26" s="20"/>
      <c r="B26" s="119" t="s">
        <v>38</v>
      </c>
      <c r="C26" s="119"/>
      <c r="D26" s="119"/>
      <c r="E26" s="119"/>
      <c r="F26" s="119"/>
      <c r="G26" s="119"/>
      <c r="H26" s="119"/>
      <c r="I26" s="119"/>
      <c r="J26" s="119"/>
      <c r="K26" s="119"/>
      <c r="L26" s="1"/>
      <c r="M26" s="20" t="s">
        <v>41</v>
      </c>
      <c r="N26" s="20"/>
      <c r="O26" s="1"/>
    </row>
    <row r="27" spans="1:15" ht="32.25" customHeight="1" x14ac:dyDescent="0.25"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"/>
      <c r="M27" s="20" t="s">
        <v>42</v>
      </c>
      <c r="N27" s="20"/>
      <c r="O27" s="1"/>
    </row>
    <row r="28" spans="1:15" x14ac:dyDescent="0.25">
      <c r="A28" s="1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"/>
      <c r="M28" s="20" t="s">
        <v>41</v>
      </c>
      <c r="N28" s="20"/>
      <c r="O28" s="1"/>
    </row>
    <row r="29" spans="1:15" ht="1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"/>
      <c r="M29" s="20" t="s">
        <v>40</v>
      </c>
      <c r="N29" s="20"/>
      <c r="O29" s="18">
        <v>5618005843</v>
      </c>
    </row>
    <row r="30" spans="1:15" ht="20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"/>
      <c r="M30" s="20" t="s">
        <v>39</v>
      </c>
      <c r="N30" s="20"/>
      <c r="O30" s="18">
        <v>561801001</v>
      </c>
    </row>
    <row r="31" spans="1:15" ht="29.25" customHeight="1" x14ac:dyDescent="0.25">
      <c r="A31" s="19"/>
      <c r="B31" s="120" t="s">
        <v>194</v>
      </c>
      <c r="C31" s="120"/>
      <c r="D31" s="120"/>
      <c r="E31" s="120"/>
      <c r="F31" s="120"/>
      <c r="G31" s="120"/>
      <c r="H31" s="120"/>
      <c r="I31" s="120"/>
      <c r="J31" s="120"/>
      <c r="K31" s="120"/>
      <c r="L31" s="18"/>
      <c r="M31" s="20" t="s">
        <v>37</v>
      </c>
      <c r="N31" s="20"/>
      <c r="O31" s="1">
        <v>383</v>
      </c>
    </row>
    <row r="32" spans="1:15" x14ac:dyDescent="0.25">
      <c r="A32" s="19"/>
      <c r="B32" s="120"/>
      <c r="C32" s="120"/>
      <c r="D32" s="120"/>
      <c r="E32" s="120"/>
      <c r="F32" s="120"/>
      <c r="G32" s="120"/>
      <c r="H32" s="120"/>
      <c r="I32" s="120"/>
      <c r="J32" s="120"/>
      <c r="K32" s="120"/>
      <c r="L32" s="18"/>
      <c r="M32" s="20"/>
      <c r="N32" s="20"/>
      <c r="O32" s="1"/>
    </row>
    <row r="33" spans="2:15" x14ac:dyDescent="0.25">
      <c r="B33" s="120"/>
      <c r="C33" s="120"/>
      <c r="D33" s="120"/>
      <c r="E33" s="120"/>
      <c r="F33" s="120"/>
      <c r="G33" s="120"/>
      <c r="H33" s="120"/>
      <c r="I33" s="120"/>
      <c r="J33" s="120"/>
      <c r="K33" s="120"/>
      <c r="L33" s="18"/>
      <c r="M33" s="20"/>
      <c r="N33" s="20"/>
      <c r="O33" s="18"/>
    </row>
    <row r="34" spans="2:15" x14ac:dyDescent="0.25"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37"/>
      <c r="M34" s="20"/>
      <c r="N34" s="20"/>
      <c r="O34" s="18"/>
    </row>
    <row r="35" spans="2:15" ht="28.5" customHeight="1" x14ac:dyDescent="0.25"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M35" s="20"/>
      <c r="N35" s="20"/>
      <c r="O35" s="1"/>
    </row>
  </sheetData>
  <mergeCells count="4">
    <mergeCell ref="I1:O12"/>
    <mergeCell ref="B26:K28"/>
    <mergeCell ref="B31:K35"/>
    <mergeCell ref="B16:N20"/>
  </mergeCells>
  <pageMargins left="0.25" right="0.25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4"/>
  <sheetViews>
    <sheetView topLeftCell="A16" zoomScale="80" zoomScaleNormal="80" workbookViewId="0">
      <selection activeCell="E242" sqref="E242"/>
    </sheetView>
  </sheetViews>
  <sheetFormatPr defaultRowHeight="15" x14ac:dyDescent="0.25"/>
  <cols>
    <col min="1" max="1" width="50.28515625" style="40" customWidth="1"/>
    <col min="2" max="2" width="9.140625" style="40"/>
    <col min="3" max="3" width="14.5703125" style="40" customWidth="1"/>
    <col min="4" max="4" width="9.140625" style="40"/>
    <col min="5" max="5" width="14.28515625" style="40" bestFit="1" customWidth="1"/>
    <col min="6" max="6" width="17.140625" style="40" customWidth="1"/>
    <col min="7" max="7" width="14.28515625" style="40" bestFit="1" customWidth="1"/>
    <col min="8" max="8" width="11.5703125" style="40" customWidth="1"/>
    <col min="9" max="16384" width="9.140625" style="40"/>
  </cols>
  <sheetData>
    <row r="1" spans="1:8" s="71" customFormat="1" ht="31.5" customHeight="1" x14ac:dyDescent="0.25">
      <c r="A1" s="143" t="s">
        <v>120</v>
      </c>
      <c r="B1" s="143"/>
      <c r="C1" s="143"/>
      <c r="D1" s="143"/>
      <c r="E1" s="143"/>
      <c r="F1" s="143"/>
      <c r="G1" s="143"/>
      <c r="H1" s="143"/>
    </row>
    <row r="2" spans="1:8" ht="24" customHeight="1" x14ac:dyDescent="0.25">
      <c r="A2" s="123" t="s">
        <v>119</v>
      </c>
      <c r="B2" s="123" t="s">
        <v>118</v>
      </c>
      <c r="C2" s="144" t="s">
        <v>117</v>
      </c>
      <c r="D2" s="144" t="s">
        <v>116</v>
      </c>
      <c r="E2" s="123" t="s">
        <v>115</v>
      </c>
      <c r="F2" s="123"/>
      <c r="G2" s="123"/>
      <c r="H2" s="123"/>
    </row>
    <row r="3" spans="1:8" ht="75.75" customHeight="1" x14ac:dyDescent="0.25">
      <c r="A3" s="123"/>
      <c r="B3" s="123"/>
      <c r="C3" s="144"/>
      <c r="D3" s="144"/>
      <c r="E3" s="43" t="s">
        <v>114</v>
      </c>
      <c r="F3" s="43" t="s">
        <v>113</v>
      </c>
      <c r="G3" s="43" t="s">
        <v>112</v>
      </c>
      <c r="H3" s="43" t="s">
        <v>111</v>
      </c>
    </row>
    <row r="4" spans="1:8" x14ac:dyDescent="0.25">
      <c r="A4" s="43">
        <v>1</v>
      </c>
      <c r="B4" s="43">
        <v>2</v>
      </c>
      <c r="C4" s="43">
        <v>3</v>
      </c>
      <c r="D4" s="43">
        <v>4</v>
      </c>
      <c r="E4" s="43">
        <v>5</v>
      </c>
      <c r="F4" s="43">
        <v>6</v>
      </c>
      <c r="G4" s="43">
        <v>7</v>
      </c>
      <c r="H4" s="43">
        <v>8</v>
      </c>
    </row>
    <row r="5" spans="1:8" s="47" customFormat="1" ht="30" x14ac:dyDescent="0.25">
      <c r="A5" s="70" t="s">
        <v>110</v>
      </c>
      <c r="B5" s="55">
        <v>1</v>
      </c>
      <c r="C5" s="55" t="s">
        <v>46</v>
      </c>
      <c r="D5" s="55" t="s">
        <v>46</v>
      </c>
      <c r="E5" s="49">
        <v>66480.66</v>
      </c>
      <c r="F5" s="49"/>
      <c r="G5" s="49"/>
      <c r="H5" s="48"/>
    </row>
    <row r="6" spans="1:8" ht="30" x14ac:dyDescent="0.25">
      <c r="A6" s="31" t="s">
        <v>109</v>
      </c>
      <c r="B6" s="43">
        <v>2</v>
      </c>
      <c r="C6" s="43" t="s">
        <v>46</v>
      </c>
      <c r="D6" s="43" t="s">
        <v>46</v>
      </c>
      <c r="E6" s="44">
        <f>E5+E7-E31</f>
        <v>0</v>
      </c>
      <c r="F6" s="44">
        <f>F5+F7-F31</f>
        <v>0</v>
      </c>
      <c r="G6" s="44">
        <f>G5+G7-G31</f>
        <v>0</v>
      </c>
      <c r="H6" s="45"/>
    </row>
    <row r="7" spans="1:8" s="51" customFormat="1" x14ac:dyDescent="0.25">
      <c r="A7" s="52" t="s">
        <v>108</v>
      </c>
      <c r="B7" s="54">
        <v>1000</v>
      </c>
      <c r="C7" s="52"/>
      <c r="D7" s="52"/>
      <c r="E7" s="53">
        <f>SUM(E11,E18)</f>
        <v>5830102.0300000003</v>
      </c>
      <c r="F7" s="53">
        <f>F11+F8+F16+F18+F23+F26</f>
        <v>4905858.32</v>
      </c>
      <c r="G7" s="53">
        <f>G11+G8+G16+G18+G23+G26</f>
        <v>4826050</v>
      </c>
      <c r="H7" s="52"/>
    </row>
    <row r="8" spans="1:8" x14ac:dyDescent="0.25">
      <c r="A8" s="50" t="s">
        <v>52</v>
      </c>
      <c r="B8" s="123">
        <v>1100</v>
      </c>
      <c r="C8" s="123">
        <v>120</v>
      </c>
      <c r="D8" s="124"/>
      <c r="E8" s="122"/>
      <c r="F8" s="122"/>
      <c r="G8" s="122"/>
      <c r="H8" s="124"/>
    </row>
    <row r="9" spans="1:8" x14ac:dyDescent="0.25">
      <c r="A9" s="50" t="s">
        <v>107</v>
      </c>
      <c r="B9" s="123"/>
      <c r="C9" s="123"/>
      <c r="D9" s="124"/>
      <c r="E9" s="122"/>
      <c r="F9" s="122"/>
      <c r="G9" s="122"/>
      <c r="H9" s="124"/>
    </row>
    <row r="10" spans="1:8" x14ac:dyDescent="0.25">
      <c r="A10" s="42" t="s">
        <v>52</v>
      </c>
      <c r="B10" s="43">
        <v>1110</v>
      </c>
      <c r="C10" s="45"/>
      <c r="D10" s="45"/>
      <c r="E10" s="44"/>
      <c r="F10" s="44"/>
      <c r="G10" s="44"/>
      <c r="H10" s="45"/>
    </row>
    <row r="11" spans="1:8" ht="30" x14ac:dyDescent="0.25">
      <c r="A11" s="50" t="s">
        <v>106</v>
      </c>
      <c r="B11" s="43">
        <v>1200</v>
      </c>
      <c r="C11" s="43">
        <v>130</v>
      </c>
      <c r="D11" s="45"/>
      <c r="E11" s="44">
        <f>E12+E14+E15</f>
        <v>5758565.6699999999</v>
      </c>
      <c r="F11" s="44">
        <f>F12+F14+F15</f>
        <v>4899358.32</v>
      </c>
      <c r="G11" s="44">
        <f>G12+G14+G15</f>
        <v>4826050</v>
      </c>
      <c r="H11" s="45"/>
    </row>
    <row r="12" spans="1:8" s="60" customFormat="1" x14ac:dyDescent="0.25">
      <c r="A12" s="65" t="s">
        <v>52</v>
      </c>
      <c r="B12" s="134">
        <v>1210</v>
      </c>
      <c r="C12" s="134">
        <v>130</v>
      </c>
      <c r="D12" s="135">
        <v>131</v>
      </c>
      <c r="E12" s="136">
        <f>E182</f>
        <v>5540000</v>
      </c>
      <c r="F12" s="136">
        <f>F182</f>
        <v>4617184</v>
      </c>
      <c r="G12" s="136">
        <f>G182</f>
        <v>4826050</v>
      </c>
      <c r="H12" s="135"/>
    </row>
    <row r="13" spans="1:8" s="60" customFormat="1" ht="75" x14ac:dyDescent="0.25">
      <c r="A13" s="65" t="s">
        <v>105</v>
      </c>
      <c r="B13" s="134"/>
      <c r="C13" s="134"/>
      <c r="D13" s="135"/>
      <c r="E13" s="136"/>
      <c r="F13" s="136"/>
      <c r="G13" s="136"/>
      <c r="H13" s="135"/>
    </row>
    <row r="14" spans="1:8" ht="60" x14ac:dyDescent="0.25">
      <c r="A14" s="42" t="s">
        <v>104</v>
      </c>
      <c r="B14" s="43">
        <v>1220</v>
      </c>
      <c r="C14" s="43">
        <v>130</v>
      </c>
      <c r="D14" s="45"/>
      <c r="E14" s="44"/>
      <c r="F14" s="44"/>
      <c r="G14" s="44"/>
      <c r="H14" s="45"/>
    </row>
    <row r="15" spans="1:8" s="60" customFormat="1" x14ac:dyDescent="0.25">
      <c r="A15" s="69" t="s">
        <v>103</v>
      </c>
      <c r="B15" s="64">
        <v>1230</v>
      </c>
      <c r="C15" s="64">
        <v>130</v>
      </c>
      <c r="D15" s="61">
        <v>131</v>
      </c>
      <c r="E15" s="62">
        <f>E108-E5</f>
        <v>218565.67</v>
      </c>
      <c r="F15" s="62">
        <f>F108</f>
        <v>282174.32</v>
      </c>
      <c r="G15" s="62">
        <f>G108</f>
        <v>0</v>
      </c>
      <c r="H15" s="61"/>
    </row>
    <row r="16" spans="1:8" ht="30" x14ac:dyDescent="0.25">
      <c r="A16" s="50" t="s">
        <v>102</v>
      </c>
      <c r="B16" s="43">
        <v>1300</v>
      </c>
      <c r="C16" s="43">
        <v>140</v>
      </c>
      <c r="D16" s="45"/>
      <c r="E16" s="44"/>
      <c r="F16" s="44"/>
      <c r="G16" s="44"/>
      <c r="H16" s="45"/>
    </row>
    <row r="17" spans="1:8" x14ac:dyDescent="0.25">
      <c r="A17" s="42" t="s">
        <v>52</v>
      </c>
      <c r="B17" s="43">
        <v>1310</v>
      </c>
      <c r="C17" s="43">
        <v>140</v>
      </c>
      <c r="D17" s="45"/>
      <c r="E17" s="44"/>
      <c r="F17" s="44"/>
      <c r="G17" s="44"/>
      <c r="H17" s="45"/>
    </row>
    <row r="18" spans="1:8" ht="18.75" customHeight="1" x14ac:dyDescent="0.25">
      <c r="A18" s="50" t="s">
        <v>101</v>
      </c>
      <c r="B18" s="43">
        <v>1400</v>
      </c>
      <c r="C18" s="43">
        <v>150</v>
      </c>
      <c r="D18" s="45"/>
      <c r="E18" s="44">
        <f>E19+E21</f>
        <v>71536.36</v>
      </c>
      <c r="F18" s="44">
        <f>F19+F21</f>
        <v>6500</v>
      </c>
      <c r="G18" s="44">
        <f>G19+G21</f>
        <v>0</v>
      </c>
      <c r="H18" s="45"/>
    </row>
    <row r="19" spans="1:8" s="60" customFormat="1" x14ac:dyDescent="0.25">
      <c r="A19" s="65" t="s">
        <v>52</v>
      </c>
      <c r="B19" s="134">
        <v>1410</v>
      </c>
      <c r="C19" s="134">
        <v>150</v>
      </c>
      <c r="D19" s="135">
        <v>152</v>
      </c>
      <c r="E19" s="136">
        <f>E259</f>
        <v>71536.36</v>
      </c>
      <c r="F19" s="136">
        <f>F259</f>
        <v>6500</v>
      </c>
      <c r="G19" s="136">
        <f>G259</f>
        <v>0</v>
      </c>
      <c r="H19" s="135"/>
    </row>
    <row r="20" spans="1:8" s="60" customFormat="1" x14ac:dyDescent="0.25">
      <c r="A20" s="65" t="s">
        <v>100</v>
      </c>
      <c r="B20" s="134"/>
      <c r="C20" s="134"/>
      <c r="D20" s="135"/>
      <c r="E20" s="136"/>
      <c r="F20" s="136"/>
      <c r="G20" s="136"/>
      <c r="H20" s="135"/>
    </row>
    <row r="21" spans="1:8" s="60" customFormat="1" ht="30" x14ac:dyDescent="0.25">
      <c r="A21" s="65" t="s">
        <v>99</v>
      </c>
      <c r="B21" s="64">
        <v>1420</v>
      </c>
      <c r="C21" s="64">
        <v>150</v>
      </c>
      <c r="D21" s="61"/>
      <c r="E21" s="62"/>
      <c r="F21" s="62"/>
      <c r="G21" s="62"/>
      <c r="H21" s="61"/>
    </row>
    <row r="22" spans="1:8" s="60" customFormat="1" x14ac:dyDescent="0.25">
      <c r="A22" s="65"/>
      <c r="B22" s="61"/>
      <c r="C22" s="61"/>
      <c r="D22" s="61"/>
      <c r="E22" s="62"/>
      <c r="F22" s="62"/>
      <c r="G22" s="62"/>
      <c r="H22" s="61"/>
    </row>
    <row r="23" spans="1:8" s="60" customFormat="1" x14ac:dyDescent="0.25">
      <c r="A23" s="66" t="s">
        <v>98</v>
      </c>
      <c r="B23" s="64">
        <v>1500</v>
      </c>
      <c r="C23" s="64">
        <v>180</v>
      </c>
      <c r="D23" s="61"/>
      <c r="E23" s="62"/>
      <c r="F23" s="62"/>
      <c r="G23" s="62"/>
      <c r="H23" s="61"/>
    </row>
    <row r="24" spans="1:8" s="60" customFormat="1" x14ac:dyDescent="0.25">
      <c r="A24" s="65" t="s">
        <v>52</v>
      </c>
      <c r="B24" s="64"/>
      <c r="C24" s="64"/>
      <c r="D24" s="61"/>
      <c r="E24" s="62"/>
      <c r="F24" s="62"/>
      <c r="G24" s="62"/>
      <c r="H24" s="61"/>
    </row>
    <row r="25" spans="1:8" s="60" customFormat="1" x14ac:dyDescent="0.25">
      <c r="A25" s="65"/>
      <c r="B25" s="64"/>
      <c r="C25" s="64"/>
      <c r="D25" s="61"/>
      <c r="E25" s="62"/>
      <c r="F25" s="62"/>
      <c r="G25" s="62"/>
      <c r="H25" s="61"/>
    </row>
    <row r="26" spans="1:8" s="60" customFormat="1" x14ac:dyDescent="0.25">
      <c r="A26" s="66" t="s">
        <v>97</v>
      </c>
      <c r="B26" s="64">
        <v>1900</v>
      </c>
      <c r="C26" s="61"/>
      <c r="D26" s="61"/>
      <c r="E26" s="62"/>
      <c r="F26" s="62"/>
      <c r="G26" s="62"/>
      <c r="H26" s="61"/>
    </row>
    <row r="27" spans="1:8" s="60" customFormat="1" x14ac:dyDescent="0.25">
      <c r="A27" s="65" t="s">
        <v>52</v>
      </c>
      <c r="B27" s="61"/>
      <c r="C27" s="61"/>
      <c r="D27" s="61"/>
      <c r="E27" s="62"/>
      <c r="F27" s="62"/>
      <c r="G27" s="62"/>
      <c r="H27" s="61"/>
    </row>
    <row r="28" spans="1:8" s="47" customFormat="1" x14ac:dyDescent="0.25">
      <c r="A28" s="34" t="s">
        <v>96</v>
      </c>
      <c r="B28" s="55">
        <v>1980</v>
      </c>
      <c r="C28" s="55" t="s">
        <v>46</v>
      </c>
      <c r="D28" s="48"/>
      <c r="E28" s="49"/>
      <c r="F28" s="49"/>
      <c r="G28" s="49"/>
      <c r="H28" s="48"/>
    </row>
    <row r="29" spans="1:8" s="47" customFormat="1" x14ac:dyDescent="0.25">
      <c r="A29" s="56" t="s">
        <v>47</v>
      </c>
      <c r="B29" s="140">
        <v>1981</v>
      </c>
      <c r="C29" s="140">
        <v>510</v>
      </c>
      <c r="D29" s="141"/>
      <c r="E29" s="142"/>
      <c r="F29" s="142"/>
      <c r="G29" s="142"/>
      <c r="H29" s="140" t="s">
        <v>46</v>
      </c>
    </row>
    <row r="30" spans="1:8" s="47" customFormat="1" ht="45" x14ac:dyDescent="0.25">
      <c r="A30" s="56" t="s">
        <v>95</v>
      </c>
      <c r="B30" s="140"/>
      <c r="C30" s="140"/>
      <c r="D30" s="141"/>
      <c r="E30" s="142"/>
      <c r="F30" s="142"/>
      <c r="G30" s="142"/>
      <c r="H30" s="140"/>
    </row>
    <row r="31" spans="1:8" s="51" customFormat="1" x14ac:dyDescent="0.25">
      <c r="A31" s="52" t="s">
        <v>94</v>
      </c>
      <c r="B31" s="54">
        <v>2000</v>
      </c>
      <c r="C31" s="54" t="s">
        <v>46</v>
      </c>
      <c r="D31" s="52"/>
      <c r="E31" s="53">
        <f>SUM(E32,E60,E76)</f>
        <v>5896582.6900000004</v>
      </c>
      <c r="F31" s="53">
        <f>F32+F60+F76</f>
        <v>4905858.32</v>
      </c>
      <c r="G31" s="53">
        <f>G32+G60+G76</f>
        <v>4826050</v>
      </c>
      <c r="H31" s="52"/>
    </row>
    <row r="32" spans="1:8" x14ac:dyDescent="0.25">
      <c r="A32" s="50" t="s">
        <v>52</v>
      </c>
      <c r="B32" s="123">
        <v>2100</v>
      </c>
      <c r="C32" s="123" t="s">
        <v>46</v>
      </c>
      <c r="D32" s="124"/>
      <c r="E32" s="122">
        <f>SUM(E34:E50)</f>
        <v>4814200</v>
      </c>
      <c r="F32" s="122">
        <f>SUM(F34:F40)</f>
        <v>3859384</v>
      </c>
      <c r="G32" s="122">
        <f>SUM(G34:G40)</f>
        <v>4068250</v>
      </c>
      <c r="H32" s="123" t="s">
        <v>46</v>
      </c>
    </row>
    <row r="33" spans="1:8" x14ac:dyDescent="0.25">
      <c r="A33" s="50" t="s">
        <v>88</v>
      </c>
      <c r="B33" s="123"/>
      <c r="C33" s="123"/>
      <c r="D33" s="124"/>
      <c r="E33" s="122"/>
      <c r="F33" s="122"/>
      <c r="G33" s="122"/>
      <c r="H33" s="123"/>
    </row>
    <row r="34" spans="1:8" s="60" customFormat="1" x14ac:dyDescent="0.25">
      <c r="A34" s="65" t="s">
        <v>52</v>
      </c>
      <c r="B34" s="134">
        <v>2110</v>
      </c>
      <c r="C34" s="134">
        <v>111</v>
      </c>
      <c r="D34" s="61">
        <v>211</v>
      </c>
      <c r="E34" s="62">
        <f t="shared" ref="E34:G40" si="0">E185</f>
        <v>3676000</v>
      </c>
      <c r="F34" s="62">
        <f t="shared" si="0"/>
        <v>2952656</v>
      </c>
      <c r="G34" s="62">
        <f t="shared" si="0"/>
        <v>3113075</v>
      </c>
      <c r="H34" s="134" t="s">
        <v>46</v>
      </c>
    </row>
    <row r="35" spans="1:8" s="60" customFormat="1" x14ac:dyDescent="0.25">
      <c r="A35" s="65" t="s">
        <v>87</v>
      </c>
      <c r="B35" s="134"/>
      <c r="C35" s="134"/>
      <c r="D35" s="61">
        <v>266</v>
      </c>
      <c r="E35" s="62">
        <f t="shared" si="0"/>
        <v>25000</v>
      </c>
      <c r="F35" s="62">
        <f t="shared" si="0"/>
        <v>15000</v>
      </c>
      <c r="G35" s="62">
        <f t="shared" si="0"/>
        <v>15000</v>
      </c>
      <c r="H35" s="134"/>
    </row>
    <row r="36" spans="1:8" s="60" customFormat="1" ht="15" customHeight="1" x14ac:dyDescent="0.25">
      <c r="A36" s="125" t="s">
        <v>86</v>
      </c>
      <c r="B36" s="125">
        <v>2120</v>
      </c>
      <c r="C36" s="125">
        <v>112</v>
      </c>
      <c r="D36" s="67">
        <v>212</v>
      </c>
      <c r="E36" s="62">
        <f t="shared" si="0"/>
        <v>0</v>
      </c>
      <c r="F36" s="62">
        <f t="shared" si="0"/>
        <v>0</v>
      </c>
      <c r="G36" s="62">
        <f t="shared" si="0"/>
        <v>0</v>
      </c>
      <c r="H36" s="64"/>
    </row>
    <row r="37" spans="1:8" s="60" customFormat="1" x14ac:dyDescent="0.25">
      <c r="A37" s="126"/>
      <c r="B37" s="126"/>
      <c r="C37" s="126"/>
      <c r="D37" s="67">
        <v>226</v>
      </c>
      <c r="E37" s="62">
        <f t="shared" si="0"/>
        <v>0</v>
      </c>
      <c r="F37" s="62">
        <f t="shared" si="0"/>
        <v>0</v>
      </c>
      <c r="G37" s="62">
        <f t="shared" si="0"/>
        <v>0</v>
      </c>
      <c r="H37" s="64"/>
    </row>
    <row r="38" spans="1:8" s="60" customFormat="1" x14ac:dyDescent="0.25">
      <c r="A38" s="127"/>
      <c r="B38" s="127"/>
      <c r="C38" s="127"/>
      <c r="D38" s="67">
        <v>266</v>
      </c>
      <c r="E38" s="62">
        <f t="shared" si="0"/>
        <v>0</v>
      </c>
      <c r="F38" s="62">
        <f t="shared" si="0"/>
        <v>0</v>
      </c>
      <c r="G38" s="62">
        <f t="shared" si="0"/>
        <v>0</v>
      </c>
      <c r="H38" s="64" t="s">
        <v>46</v>
      </c>
    </row>
    <row r="39" spans="1:8" s="60" customFormat="1" ht="33" customHeight="1" x14ac:dyDescent="0.25">
      <c r="A39" s="68" t="s">
        <v>85</v>
      </c>
      <c r="B39" s="68">
        <v>2130</v>
      </c>
      <c r="C39" s="68">
        <v>113</v>
      </c>
      <c r="D39" s="67">
        <v>226</v>
      </c>
      <c r="E39" s="62">
        <f t="shared" si="0"/>
        <v>0</v>
      </c>
      <c r="F39" s="62">
        <f t="shared" si="0"/>
        <v>0</v>
      </c>
      <c r="G39" s="62">
        <f t="shared" si="0"/>
        <v>0</v>
      </c>
      <c r="H39" s="64"/>
    </row>
    <row r="40" spans="1:8" s="60" customFormat="1" ht="45" customHeight="1" x14ac:dyDescent="0.25">
      <c r="A40" s="125" t="s">
        <v>84</v>
      </c>
      <c r="B40" s="125">
        <v>2140</v>
      </c>
      <c r="C40" s="125">
        <v>119</v>
      </c>
      <c r="D40" s="61">
        <v>213</v>
      </c>
      <c r="E40" s="62">
        <f t="shared" si="0"/>
        <v>1113200</v>
      </c>
      <c r="F40" s="62">
        <f t="shared" si="0"/>
        <v>891728</v>
      </c>
      <c r="G40" s="62">
        <f t="shared" si="0"/>
        <v>940175</v>
      </c>
      <c r="H40" s="64" t="s">
        <v>46</v>
      </c>
    </row>
    <row r="41" spans="1:8" s="60" customFormat="1" x14ac:dyDescent="0.25">
      <c r="A41" s="127"/>
      <c r="B41" s="127"/>
      <c r="C41" s="127"/>
      <c r="D41" s="61">
        <v>265</v>
      </c>
      <c r="E41" s="62">
        <f>E192</f>
        <v>0</v>
      </c>
      <c r="F41" s="62">
        <v>0</v>
      </c>
      <c r="G41" s="62">
        <v>0</v>
      </c>
      <c r="H41" s="64"/>
    </row>
    <row r="42" spans="1:8" x14ac:dyDescent="0.25">
      <c r="A42" s="46" t="s">
        <v>52</v>
      </c>
      <c r="B42" s="123">
        <v>2141</v>
      </c>
      <c r="C42" s="123">
        <v>119</v>
      </c>
      <c r="D42" s="124"/>
      <c r="E42" s="122"/>
      <c r="F42" s="122"/>
      <c r="G42" s="122"/>
      <c r="H42" s="123" t="s">
        <v>46</v>
      </c>
    </row>
    <row r="43" spans="1:8" x14ac:dyDescent="0.25">
      <c r="A43" s="46" t="s">
        <v>83</v>
      </c>
      <c r="B43" s="123"/>
      <c r="C43" s="123"/>
      <c r="D43" s="124"/>
      <c r="E43" s="122"/>
      <c r="F43" s="122"/>
      <c r="G43" s="122"/>
      <c r="H43" s="123"/>
    </row>
    <row r="44" spans="1:8" x14ac:dyDescent="0.25">
      <c r="A44" s="46" t="s">
        <v>82</v>
      </c>
      <c r="B44" s="43">
        <v>2142</v>
      </c>
      <c r="C44" s="43">
        <v>119</v>
      </c>
      <c r="D44" s="45"/>
      <c r="E44" s="44"/>
      <c r="F44" s="44"/>
      <c r="G44" s="44"/>
      <c r="H44" s="43" t="s">
        <v>46</v>
      </c>
    </row>
    <row r="45" spans="1:8" ht="30" x14ac:dyDescent="0.25">
      <c r="A45" s="42" t="s">
        <v>81</v>
      </c>
      <c r="B45" s="43">
        <v>2150</v>
      </c>
      <c r="C45" s="43">
        <v>131</v>
      </c>
      <c r="D45" s="45"/>
      <c r="E45" s="44"/>
      <c r="F45" s="44"/>
      <c r="G45" s="44"/>
      <c r="H45" s="43" t="s">
        <v>46</v>
      </c>
    </row>
    <row r="46" spans="1:8" ht="45" x14ac:dyDescent="0.25">
      <c r="A46" s="42" t="s">
        <v>80</v>
      </c>
      <c r="B46" s="43">
        <v>2160</v>
      </c>
      <c r="C46" s="43">
        <v>133</v>
      </c>
      <c r="D46" s="45"/>
      <c r="E46" s="44"/>
      <c r="F46" s="44"/>
      <c r="G46" s="44"/>
      <c r="H46" s="43" t="s">
        <v>79</v>
      </c>
    </row>
    <row r="47" spans="1:8" ht="30" x14ac:dyDescent="0.25">
      <c r="A47" s="42" t="s">
        <v>78</v>
      </c>
      <c r="B47" s="43">
        <v>2170</v>
      </c>
      <c r="C47" s="43">
        <v>134</v>
      </c>
      <c r="D47" s="45"/>
      <c r="E47" s="44"/>
      <c r="F47" s="44"/>
      <c r="G47" s="44"/>
      <c r="H47" s="43" t="s">
        <v>46</v>
      </c>
    </row>
    <row r="48" spans="1:8" ht="45" x14ac:dyDescent="0.25">
      <c r="A48" s="42" t="s">
        <v>77</v>
      </c>
      <c r="B48" s="43">
        <v>2180</v>
      </c>
      <c r="C48" s="43">
        <v>139</v>
      </c>
      <c r="D48" s="45"/>
      <c r="E48" s="44"/>
      <c r="F48" s="44"/>
      <c r="G48" s="44"/>
      <c r="H48" s="43" t="s">
        <v>46</v>
      </c>
    </row>
    <row r="49" spans="1:8" x14ac:dyDescent="0.25">
      <c r="A49" s="46" t="s">
        <v>52</v>
      </c>
      <c r="B49" s="123">
        <v>2181</v>
      </c>
      <c r="C49" s="123">
        <v>139</v>
      </c>
      <c r="D49" s="124"/>
      <c r="E49" s="122"/>
      <c r="F49" s="122"/>
      <c r="G49" s="122"/>
      <c r="H49" s="123" t="s">
        <v>46</v>
      </c>
    </row>
    <row r="50" spans="1:8" x14ac:dyDescent="0.25">
      <c r="A50" s="46" t="s">
        <v>76</v>
      </c>
      <c r="B50" s="123"/>
      <c r="C50" s="123"/>
      <c r="D50" s="124"/>
      <c r="E50" s="122"/>
      <c r="F50" s="122"/>
      <c r="G50" s="122"/>
      <c r="H50" s="123"/>
    </row>
    <row r="51" spans="1:8" x14ac:dyDescent="0.25">
      <c r="A51" s="50" t="s">
        <v>75</v>
      </c>
      <c r="B51" s="43">
        <v>2200</v>
      </c>
      <c r="C51" s="43">
        <v>300</v>
      </c>
      <c r="D51" s="45"/>
      <c r="E51" s="44"/>
      <c r="F51" s="44"/>
      <c r="G51" s="44"/>
      <c r="H51" s="43" t="s">
        <v>46</v>
      </c>
    </row>
    <row r="52" spans="1:8" x14ac:dyDescent="0.25">
      <c r="A52" s="42" t="s">
        <v>52</v>
      </c>
      <c r="B52" s="123">
        <v>2210</v>
      </c>
      <c r="C52" s="123">
        <v>320</v>
      </c>
      <c r="D52" s="124"/>
      <c r="E52" s="122"/>
      <c r="F52" s="122"/>
      <c r="G52" s="122"/>
      <c r="H52" s="123" t="s">
        <v>46</v>
      </c>
    </row>
    <row r="53" spans="1:8" ht="30" x14ac:dyDescent="0.25">
      <c r="A53" s="42" t="s">
        <v>74</v>
      </c>
      <c r="B53" s="123"/>
      <c r="C53" s="123"/>
      <c r="D53" s="124"/>
      <c r="E53" s="122"/>
      <c r="F53" s="122"/>
      <c r="G53" s="122"/>
      <c r="H53" s="123"/>
    </row>
    <row r="54" spans="1:8" x14ac:dyDescent="0.25">
      <c r="A54" s="46" t="s">
        <v>47</v>
      </c>
      <c r="B54" s="123">
        <v>2211</v>
      </c>
      <c r="C54" s="123">
        <v>321</v>
      </c>
      <c r="D54" s="124"/>
      <c r="E54" s="122"/>
      <c r="F54" s="122"/>
      <c r="G54" s="122"/>
      <c r="H54" s="123" t="s">
        <v>46</v>
      </c>
    </row>
    <row r="55" spans="1:8" ht="45" x14ac:dyDescent="0.25">
      <c r="A55" s="46" t="s">
        <v>73</v>
      </c>
      <c r="B55" s="123"/>
      <c r="C55" s="123"/>
      <c r="D55" s="124"/>
      <c r="E55" s="122"/>
      <c r="F55" s="122"/>
      <c r="G55" s="122"/>
      <c r="H55" s="123"/>
    </row>
    <row r="56" spans="1:8" x14ac:dyDescent="0.25">
      <c r="A56" s="45"/>
      <c r="B56" s="45"/>
      <c r="C56" s="45"/>
      <c r="D56" s="45"/>
      <c r="E56" s="44"/>
      <c r="F56" s="44"/>
      <c r="G56" s="44"/>
      <c r="H56" s="45"/>
    </row>
    <row r="57" spans="1:8" ht="60" x14ac:dyDescent="0.25">
      <c r="A57" s="42" t="s">
        <v>72</v>
      </c>
      <c r="B57" s="43">
        <v>2220</v>
      </c>
      <c r="C57" s="43">
        <v>340</v>
      </c>
      <c r="D57" s="45"/>
      <c r="E57" s="44"/>
      <c r="F57" s="44"/>
      <c r="G57" s="44"/>
      <c r="H57" s="43" t="s">
        <v>46</v>
      </c>
    </row>
    <row r="58" spans="1:8" ht="90" x14ac:dyDescent="0.25">
      <c r="A58" s="42" t="s">
        <v>71</v>
      </c>
      <c r="B58" s="43">
        <v>2230</v>
      </c>
      <c r="C58" s="43">
        <v>350</v>
      </c>
      <c r="D58" s="45"/>
      <c r="E58" s="44"/>
      <c r="F58" s="44"/>
      <c r="G58" s="44"/>
      <c r="H58" s="43" t="s">
        <v>46</v>
      </c>
    </row>
    <row r="59" spans="1:8" x14ac:dyDescent="0.25">
      <c r="A59" s="42" t="s">
        <v>70</v>
      </c>
      <c r="B59" s="43">
        <v>2240</v>
      </c>
      <c r="C59" s="43">
        <v>360</v>
      </c>
      <c r="D59" s="45"/>
      <c r="E59" s="44"/>
      <c r="F59" s="44"/>
      <c r="G59" s="44"/>
      <c r="H59" s="43" t="s">
        <v>46</v>
      </c>
    </row>
    <row r="60" spans="1:8" s="60" customFormat="1" x14ac:dyDescent="0.25">
      <c r="A60" s="66" t="s">
        <v>69</v>
      </c>
      <c r="B60" s="64">
        <v>2300</v>
      </c>
      <c r="C60" s="64">
        <v>850</v>
      </c>
      <c r="D60" s="61"/>
      <c r="E60" s="62">
        <f>E61+E63+E64</f>
        <v>88104</v>
      </c>
      <c r="F60" s="62">
        <f>F61+F63+F64</f>
        <v>70700</v>
      </c>
      <c r="G60" s="62">
        <f>G61+G63+G64</f>
        <v>70700</v>
      </c>
      <c r="H60" s="64" t="s">
        <v>46</v>
      </c>
    </row>
    <row r="61" spans="1:8" s="60" customFormat="1" x14ac:dyDescent="0.25">
      <c r="A61" s="65" t="s">
        <v>47</v>
      </c>
      <c r="B61" s="134">
        <v>2310</v>
      </c>
      <c r="C61" s="134">
        <v>851</v>
      </c>
      <c r="D61" s="135">
        <v>291</v>
      </c>
      <c r="E61" s="136">
        <f>E212+E286</f>
        <v>88104</v>
      </c>
      <c r="F61" s="136">
        <f>F212</f>
        <v>70700</v>
      </c>
      <c r="G61" s="136">
        <f>G212</f>
        <v>70700</v>
      </c>
      <c r="H61" s="134" t="s">
        <v>46</v>
      </c>
    </row>
    <row r="62" spans="1:8" s="60" customFormat="1" ht="30" x14ac:dyDescent="0.25">
      <c r="A62" s="65" t="s">
        <v>68</v>
      </c>
      <c r="B62" s="134"/>
      <c r="C62" s="134"/>
      <c r="D62" s="135"/>
      <c r="E62" s="136"/>
      <c r="F62" s="136"/>
      <c r="G62" s="136"/>
      <c r="H62" s="134"/>
    </row>
    <row r="63" spans="1:8" s="60" customFormat="1" ht="45" x14ac:dyDescent="0.25">
      <c r="A63" s="65" t="s">
        <v>67</v>
      </c>
      <c r="B63" s="64">
        <v>2320</v>
      </c>
      <c r="C63" s="64">
        <v>852</v>
      </c>
      <c r="D63" s="61"/>
      <c r="E63" s="62"/>
      <c r="F63" s="62"/>
      <c r="G63" s="62"/>
      <c r="H63" s="64" t="s">
        <v>46</v>
      </c>
    </row>
    <row r="64" spans="1:8" s="60" customFormat="1" ht="30" x14ac:dyDescent="0.25">
      <c r="A64" s="65" t="s">
        <v>66</v>
      </c>
      <c r="B64" s="64">
        <v>2330</v>
      </c>
      <c r="C64" s="64">
        <v>853</v>
      </c>
      <c r="D64" s="61"/>
      <c r="E64" s="62"/>
      <c r="F64" s="62"/>
      <c r="G64" s="62"/>
      <c r="H64" s="64" t="s">
        <v>46</v>
      </c>
    </row>
    <row r="65" spans="1:8" ht="30" x14ac:dyDescent="0.25">
      <c r="A65" s="50" t="s">
        <v>65</v>
      </c>
      <c r="B65" s="43">
        <v>2400</v>
      </c>
      <c r="C65" s="43" t="s">
        <v>46</v>
      </c>
      <c r="D65" s="45"/>
      <c r="E65" s="44"/>
      <c r="F65" s="44"/>
      <c r="G65" s="44"/>
      <c r="H65" s="43" t="s">
        <v>46</v>
      </c>
    </row>
    <row r="66" spans="1:8" x14ac:dyDescent="0.25">
      <c r="A66" s="42" t="s">
        <v>47</v>
      </c>
      <c r="B66" s="123">
        <v>2410</v>
      </c>
      <c r="C66" s="123">
        <v>613</v>
      </c>
      <c r="D66" s="124"/>
      <c r="E66" s="122"/>
      <c r="F66" s="122"/>
      <c r="G66" s="122"/>
      <c r="H66" s="124"/>
    </row>
    <row r="67" spans="1:8" ht="30" x14ac:dyDescent="0.25">
      <c r="A67" s="42" t="s">
        <v>64</v>
      </c>
      <c r="B67" s="123"/>
      <c r="C67" s="123"/>
      <c r="D67" s="124"/>
      <c r="E67" s="122"/>
      <c r="F67" s="122"/>
      <c r="G67" s="122"/>
      <c r="H67" s="124"/>
    </row>
    <row r="68" spans="1:8" ht="30" x14ac:dyDescent="0.25">
      <c r="A68" s="42" t="s">
        <v>63</v>
      </c>
      <c r="B68" s="43">
        <v>2420</v>
      </c>
      <c r="C68" s="43">
        <v>623</v>
      </c>
      <c r="D68" s="45"/>
      <c r="E68" s="44"/>
      <c r="F68" s="44"/>
      <c r="G68" s="44"/>
      <c r="H68" s="45"/>
    </row>
    <row r="69" spans="1:8" ht="60" x14ac:dyDescent="0.25">
      <c r="A69" s="42" t="s">
        <v>62</v>
      </c>
      <c r="B69" s="43">
        <v>2430</v>
      </c>
      <c r="C69" s="43">
        <v>634</v>
      </c>
      <c r="D69" s="45"/>
      <c r="E69" s="44"/>
      <c r="F69" s="44"/>
      <c r="G69" s="44"/>
      <c r="H69" s="45"/>
    </row>
    <row r="70" spans="1:8" ht="30" x14ac:dyDescent="0.25">
      <c r="A70" s="42" t="s">
        <v>61</v>
      </c>
      <c r="B70" s="43">
        <v>2440</v>
      </c>
      <c r="C70" s="43">
        <v>810</v>
      </c>
      <c r="D70" s="45"/>
      <c r="E70" s="44"/>
      <c r="F70" s="44"/>
      <c r="G70" s="44"/>
      <c r="H70" s="45"/>
    </row>
    <row r="71" spans="1:8" x14ac:dyDescent="0.25">
      <c r="A71" s="42" t="s">
        <v>60</v>
      </c>
      <c r="B71" s="43">
        <v>2450</v>
      </c>
      <c r="C71" s="43">
        <v>862</v>
      </c>
      <c r="D71" s="45"/>
      <c r="E71" s="44"/>
      <c r="F71" s="44"/>
      <c r="G71" s="44"/>
      <c r="H71" s="45"/>
    </row>
    <row r="72" spans="1:8" ht="45" x14ac:dyDescent="0.25">
      <c r="A72" s="42" t="s">
        <v>59</v>
      </c>
      <c r="B72" s="43">
        <v>2460</v>
      </c>
      <c r="C72" s="43">
        <v>863</v>
      </c>
      <c r="D72" s="45"/>
      <c r="E72" s="44"/>
      <c r="F72" s="44"/>
      <c r="G72" s="44"/>
      <c r="H72" s="45"/>
    </row>
    <row r="73" spans="1:8" x14ac:dyDescent="0.25">
      <c r="A73" s="42"/>
      <c r="B73" s="43"/>
      <c r="C73" s="43"/>
      <c r="D73" s="45"/>
      <c r="E73" s="44"/>
      <c r="F73" s="44"/>
      <c r="G73" s="44"/>
      <c r="H73" s="45"/>
    </row>
    <row r="74" spans="1:8" ht="30" x14ac:dyDescent="0.25">
      <c r="A74" s="50" t="s">
        <v>58</v>
      </c>
      <c r="B74" s="43">
        <v>2500</v>
      </c>
      <c r="C74" s="43" t="s">
        <v>46</v>
      </c>
      <c r="D74" s="45"/>
      <c r="E74" s="44"/>
      <c r="F74" s="44"/>
      <c r="G74" s="44"/>
      <c r="H74" s="43" t="s">
        <v>46</v>
      </c>
    </row>
    <row r="75" spans="1:8" ht="60" x14ac:dyDescent="0.25">
      <c r="A75" s="42" t="s">
        <v>57</v>
      </c>
      <c r="B75" s="43">
        <v>2520</v>
      </c>
      <c r="C75" s="43">
        <v>831</v>
      </c>
      <c r="D75" s="45"/>
      <c r="E75" s="44"/>
      <c r="F75" s="44"/>
      <c r="G75" s="44"/>
      <c r="H75" s="43" t="s">
        <v>46</v>
      </c>
    </row>
    <row r="76" spans="1:8" x14ac:dyDescent="0.25">
      <c r="A76" s="33" t="s">
        <v>93</v>
      </c>
      <c r="B76" s="43">
        <v>2600</v>
      </c>
      <c r="C76" s="43" t="s">
        <v>46</v>
      </c>
      <c r="D76" s="45"/>
      <c r="E76" s="44">
        <f>SUM(E77:E98)</f>
        <v>994278.69000000006</v>
      </c>
      <c r="F76" s="44">
        <f>SUM(F77:F98)</f>
        <v>975774.32000000007</v>
      </c>
      <c r="G76" s="44">
        <f>SUM(G77:G98)</f>
        <v>687100</v>
      </c>
      <c r="H76" s="45"/>
    </row>
    <row r="77" spans="1:8" x14ac:dyDescent="0.25">
      <c r="A77" s="42" t="s">
        <v>52</v>
      </c>
      <c r="B77" s="123">
        <v>2610</v>
      </c>
      <c r="C77" s="123">
        <v>241</v>
      </c>
      <c r="D77" s="124"/>
      <c r="E77" s="122"/>
      <c r="F77" s="122"/>
      <c r="G77" s="122"/>
      <c r="H77" s="124"/>
    </row>
    <row r="78" spans="1:8" ht="30" x14ac:dyDescent="0.25">
      <c r="A78" s="42" t="s">
        <v>182</v>
      </c>
      <c r="B78" s="123"/>
      <c r="C78" s="123"/>
      <c r="D78" s="124"/>
      <c r="E78" s="122"/>
      <c r="F78" s="122"/>
      <c r="G78" s="122"/>
      <c r="H78" s="124"/>
    </row>
    <row r="79" spans="1:8" ht="45" x14ac:dyDescent="0.25">
      <c r="A79" s="42" t="s">
        <v>55</v>
      </c>
      <c r="B79" s="43">
        <v>2630</v>
      </c>
      <c r="C79" s="43">
        <v>243</v>
      </c>
      <c r="D79" s="45"/>
      <c r="E79" s="44"/>
      <c r="F79" s="44"/>
      <c r="G79" s="44"/>
      <c r="H79" s="45"/>
    </row>
    <row r="80" spans="1:8" s="60" customFormat="1" x14ac:dyDescent="0.25">
      <c r="A80" s="125" t="s">
        <v>54</v>
      </c>
      <c r="B80" s="125">
        <v>2640</v>
      </c>
      <c r="C80" s="125">
        <v>244</v>
      </c>
      <c r="D80" s="61">
        <v>221</v>
      </c>
      <c r="E80" s="62">
        <f t="shared" ref="E80:G92" si="1">E154+E231+E305</f>
        <v>30400</v>
      </c>
      <c r="F80" s="62">
        <f t="shared" si="1"/>
        <v>30400</v>
      </c>
      <c r="G80" s="62">
        <f t="shared" si="1"/>
        <v>30400</v>
      </c>
      <c r="H80" s="61"/>
    </row>
    <row r="81" spans="1:8" s="60" customFormat="1" x14ac:dyDescent="0.25">
      <c r="A81" s="126"/>
      <c r="B81" s="126"/>
      <c r="C81" s="126"/>
      <c r="D81" s="61">
        <v>222</v>
      </c>
      <c r="E81" s="62">
        <f t="shared" si="1"/>
        <v>0</v>
      </c>
      <c r="F81" s="62">
        <f t="shared" si="1"/>
        <v>0</v>
      </c>
      <c r="G81" s="62">
        <f t="shared" si="1"/>
        <v>0</v>
      </c>
      <c r="H81" s="61"/>
    </row>
    <row r="82" spans="1:8" s="60" customFormat="1" x14ac:dyDescent="0.25">
      <c r="A82" s="126"/>
      <c r="B82" s="126"/>
      <c r="C82" s="126"/>
      <c r="D82" s="61">
        <v>223</v>
      </c>
      <c r="E82" s="62">
        <f t="shared" si="1"/>
        <v>54300</v>
      </c>
      <c r="F82" s="62">
        <f t="shared" si="1"/>
        <v>54300</v>
      </c>
      <c r="G82" s="62">
        <f t="shared" si="1"/>
        <v>54300</v>
      </c>
      <c r="H82" s="61"/>
    </row>
    <row r="83" spans="1:8" s="60" customFormat="1" x14ac:dyDescent="0.25">
      <c r="A83" s="126"/>
      <c r="B83" s="126"/>
      <c r="C83" s="126"/>
      <c r="D83" s="61">
        <v>225</v>
      </c>
      <c r="E83" s="62">
        <f t="shared" si="1"/>
        <v>75892.460000000006</v>
      </c>
      <c r="F83" s="62">
        <f t="shared" si="1"/>
        <v>115400</v>
      </c>
      <c r="G83" s="62">
        <f t="shared" si="1"/>
        <v>115400</v>
      </c>
      <c r="H83" s="61"/>
    </row>
    <row r="84" spans="1:8" s="60" customFormat="1" x14ac:dyDescent="0.25">
      <c r="A84" s="126"/>
      <c r="B84" s="126"/>
      <c r="C84" s="126"/>
      <c r="D84" s="61">
        <v>226</v>
      </c>
      <c r="E84" s="62">
        <f t="shared" si="1"/>
        <v>157570</v>
      </c>
      <c r="F84" s="62">
        <f t="shared" si="1"/>
        <v>171900</v>
      </c>
      <c r="G84" s="62">
        <f t="shared" si="1"/>
        <v>171900</v>
      </c>
      <c r="H84" s="61"/>
    </row>
    <row r="85" spans="1:8" s="60" customFormat="1" x14ac:dyDescent="0.25">
      <c r="A85" s="126"/>
      <c r="B85" s="126"/>
      <c r="C85" s="126"/>
      <c r="D85" s="61">
        <v>310</v>
      </c>
      <c r="E85" s="62">
        <f t="shared" si="1"/>
        <v>155830</v>
      </c>
      <c r="F85" s="62">
        <f t="shared" si="1"/>
        <v>6500</v>
      </c>
      <c r="G85" s="62">
        <f t="shared" si="1"/>
        <v>0</v>
      </c>
      <c r="H85" s="61"/>
    </row>
    <row r="86" spans="1:8" s="60" customFormat="1" x14ac:dyDescent="0.25">
      <c r="A86" s="126"/>
      <c r="B86" s="126"/>
      <c r="C86" s="126"/>
      <c r="D86" s="61">
        <v>341</v>
      </c>
      <c r="E86" s="62">
        <f t="shared" si="1"/>
        <v>3000</v>
      </c>
      <c r="F86" s="62">
        <f t="shared" si="1"/>
        <v>3000</v>
      </c>
      <c r="G86" s="62">
        <f t="shared" si="1"/>
        <v>3000</v>
      </c>
      <c r="H86" s="61"/>
    </row>
    <row r="87" spans="1:8" s="60" customFormat="1" x14ac:dyDescent="0.25">
      <c r="A87" s="126"/>
      <c r="B87" s="126"/>
      <c r="C87" s="126"/>
      <c r="D87" s="61">
        <v>342</v>
      </c>
      <c r="E87" s="62">
        <f t="shared" si="1"/>
        <v>282174.32</v>
      </c>
      <c r="F87" s="62">
        <f t="shared" si="1"/>
        <v>282174.32</v>
      </c>
      <c r="G87" s="62">
        <f t="shared" si="1"/>
        <v>0</v>
      </c>
      <c r="H87" s="61"/>
    </row>
    <row r="88" spans="1:8" s="60" customFormat="1" x14ac:dyDescent="0.25">
      <c r="A88" s="126"/>
      <c r="B88" s="126"/>
      <c r="C88" s="126"/>
      <c r="D88" s="61">
        <v>343</v>
      </c>
      <c r="E88" s="62">
        <f t="shared" si="1"/>
        <v>0</v>
      </c>
      <c r="F88" s="62">
        <f t="shared" si="1"/>
        <v>0</v>
      </c>
      <c r="G88" s="62">
        <f t="shared" si="1"/>
        <v>0</v>
      </c>
      <c r="H88" s="61"/>
    </row>
    <row r="89" spans="1:8" s="60" customFormat="1" x14ac:dyDescent="0.25">
      <c r="A89" s="126"/>
      <c r="B89" s="126"/>
      <c r="C89" s="126"/>
      <c r="D89" s="61">
        <v>344</v>
      </c>
      <c r="E89" s="62">
        <f t="shared" si="1"/>
        <v>15353.61</v>
      </c>
      <c r="F89" s="62">
        <f t="shared" si="1"/>
        <v>25000</v>
      </c>
      <c r="G89" s="62">
        <f t="shared" si="1"/>
        <v>25000</v>
      </c>
      <c r="H89" s="61"/>
    </row>
    <row r="90" spans="1:8" s="60" customFormat="1" x14ac:dyDescent="0.25">
      <c r="A90" s="126"/>
      <c r="B90" s="126"/>
      <c r="C90" s="126"/>
      <c r="D90" s="61">
        <v>345</v>
      </c>
      <c r="E90" s="62">
        <f t="shared" si="1"/>
        <v>0</v>
      </c>
      <c r="F90" s="62">
        <f t="shared" si="1"/>
        <v>0</v>
      </c>
      <c r="G90" s="62">
        <f t="shared" si="1"/>
        <v>0</v>
      </c>
      <c r="H90" s="61"/>
    </row>
    <row r="91" spans="1:8" s="60" customFormat="1" x14ac:dyDescent="0.25">
      <c r="A91" s="126"/>
      <c r="B91" s="126"/>
      <c r="C91" s="126"/>
      <c r="D91" s="61">
        <v>346</v>
      </c>
      <c r="E91" s="62">
        <f t="shared" si="1"/>
        <v>27025.940000000002</v>
      </c>
      <c r="F91" s="62">
        <f t="shared" si="1"/>
        <v>98500</v>
      </c>
      <c r="G91" s="62">
        <f t="shared" si="1"/>
        <v>98500</v>
      </c>
      <c r="H91" s="61"/>
    </row>
    <row r="92" spans="1:8" s="60" customFormat="1" x14ac:dyDescent="0.25">
      <c r="A92" s="127"/>
      <c r="B92" s="127"/>
      <c r="C92" s="127"/>
      <c r="D92" s="61">
        <v>349</v>
      </c>
      <c r="E92" s="62">
        <f t="shared" si="1"/>
        <v>0</v>
      </c>
      <c r="F92" s="62">
        <f t="shared" si="1"/>
        <v>0</v>
      </c>
      <c r="G92" s="62">
        <f t="shared" si="1"/>
        <v>0</v>
      </c>
      <c r="H92" s="61"/>
    </row>
    <row r="93" spans="1:8" s="60" customFormat="1" x14ac:dyDescent="0.25">
      <c r="A93" s="63" t="s">
        <v>47</v>
      </c>
      <c r="B93" s="90"/>
      <c r="C93" s="90"/>
      <c r="D93" s="90"/>
      <c r="E93" s="91"/>
      <c r="F93" s="91"/>
      <c r="G93" s="91"/>
      <c r="H93" s="90"/>
    </row>
    <row r="94" spans="1:8" ht="60" x14ac:dyDescent="0.25">
      <c r="A94" s="42" t="s">
        <v>198</v>
      </c>
      <c r="B94" s="86">
        <v>2650</v>
      </c>
      <c r="C94" s="86">
        <v>246</v>
      </c>
      <c r="D94" s="84"/>
      <c r="E94" s="85"/>
      <c r="F94" s="85"/>
      <c r="G94" s="85"/>
      <c r="H94" s="84"/>
    </row>
    <row r="95" spans="1:8" x14ac:dyDescent="0.25">
      <c r="A95" s="94" t="s">
        <v>53</v>
      </c>
      <c r="B95" s="95">
        <v>2660</v>
      </c>
      <c r="C95" s="95">
        <v>247</v>
      </c>
      <c r="D95" s="96">
        <v>223</v>
      </c>
      <c r="E95" s="97">
        <f>E169+E246+E320</f>
        <v>192732.36</v>
      </c>
      <c r="F95" s="97">
        <f t="shared" ref="F95:G95" si="2">F169+F246+F320</f>
        <v>188600</v>
      </c>
      <c r="G95" s="97">
        <f t="shared" si="2"/>
        <v>188600</v>
      </c>
      <c r="H95" s="96"/>
    </row>
    <row r="96" spans="1:8" ht="45" x14ac:dyDescent="0.25">
      <c r="A96" s="94" t="s">
        <v>199</v>
      </c>
      <c r="B96" s="95">
        <v>2700</v>
      </c>
      <c r="C96" s="95">
        <v>400</v>
      </c>
      <c r="D96" s="96"/>
      <c r="E96" s="97"/>
      <c r="F96" s="97"/>
      <c r="G96" s="97"/>
      <c r="H96" s="96"/>
    </row>
    <row r="97" spans="1:8" x14ac:dyDescent="0.25">
      <c r="A97" s="94" t="s">
        <v>52</v>
      </c>
      <c r="B97" s="95"/>
      <c r="C97" s="95"/>
      <c r="D97" s="96"/>
      <c r="E97" s="97"/>
      <c r="F97" s="97"/>
      <c r="G97" s="97"/>
      <c r="H97" s="96"/>
    </row>
    <row r="98" spans="1:8" ht="60" x14ac:dyDescent="0.25">
      <c r="A98" s="94" t="s">
        <v>200</v>
      </c>
      <c r="B98" s="95">
        <v>2710</v>
      </c>
      <c r="C98" s="95">
        <v>406</v>
      </c>
      <c r="D98" s="96"/>
      <c r="E98" s="97"/>
      <c r="F98" s="97"/>
      <c r="G98" s="97"/>
      <c r="H98" s="96"/>
    </row>
    <row r="99" spans="1:8" ht="60" x14ac:dyDescent="0.25">
      <c r="A99" s="94" t="s">
        <v>201</v>
      </c>
      <c r="B99" s="95">
        <v>2720</v>
      </c>
      <c r="C99" s="95">
        <v>407</v>
      </c>
      <c r="D99" s="96"/>
      <c r="E99" s="97"/>
      <c r="F99" s="97"/>
      <c r="G99" s="97"/>
      <c r="H99" s="96"/>
    </row>
    <row r="100" spans="1:8" x14ac:dyDescent="0.25">
      <c r="A100" s="31" t="s">
        <v>90</v>
      </c>
      <c r="B100" s="86">
        <v>3000</v>
      </c>
      <c r="C100" s="86">
        <v>100</v>
      </c>
      <c r="D100" s="84"/>
      <c r="E100" s="85"/>
      <c r="F100" s="85"/>
      <c r="G100" s="85"/>
      <c r="H100" s="86" t="s">
        <v>46</v>
      </c>
    </row>
    <row r="101" spans="1:8" x14ac:dyDescent="0.25">
      <c r="A101" s="42" t="s">
        <v>52</v>
      </c>
      <c r="B101" s="123">
        <v>3010</v>
      </c>
      <c r="C101" s="124"/>
      <c r="D101" s="124"/>
      <c r="E101" s="122"/>
      <c r="F101" s="122"/>
      <c r="G101" s="122"/>
      <c r="H101" s="123" t="s">
        <v>46</v>
      </c>
    </row>
    <row r="102" spans="1:8" x14ac:dyDescent="0.25">
      <c r="A102" s="32" t="s">
        <v>51</v>
      </c>
      <c r="B102" s="123"/>
      <c r="C102" s="124"/>
      <c r="D102" s="124"/>
      <c r="E102" s="122"/>
      <c r="F102" s="122"/>
      <c r="G102" s="122"/>
      <c r="H102" s="123"/>
    </row>
    <row r="103" spans="1:8" x14ac:dyDescent="0.25">
      <c r="A103" s="32" t="s">
        <v>50</v>
      </c>
      <c r="B103" s="86">
        <v>3020</v>
      </c>
      <c r="C103" s="84"/>
      <c r="D103" s="84"/>
      <c r="E103" s="85"/>
      <c r="F103" s="85"/>
      <c r="G103" s="85"/>
      <c r="H103" s="86" t="s">
        <v>46</v>
      </c>
    </row>
    <row r="104" spans="1:8" x14ac:dyDescent="0.25">
      <c r="A104" s="32" t="s">
        <v>49</v>
      </c>
      <c r="B104" s="86">
        <v>3030</v>
      </c>
      <c r="C104" s="84"/>
      <c r="D104" s="84"/>
      <c r="E104" s="85"/>
      <c r="F104" s="85"/>
      <c r="G104" s="85"/>
      <c r="H104" s="86" t="s">
        <v>46</v>
      </c>
    </row>
    <row r="105" spans="1:8" x14ac:dyDescent="0.25">
      <c r="A105" s="31" t="s">
        <v>48</v>
      </c>
      <c r="B105" s="86">
        <v>4000</v>
      </c>
      <c r="C105" s="86" t="s">
        <v>46</v>
      </c>
      <c r="D105" s="84"/>
      <c r="E105" s="85"/>
      <c r="F105" s="85"/>
      <c r="G105" s="85"/>
      <c r="H105" s="86" t="s">
        <v>46</v>
      </c>
    </row>
    <row r="106" spans="1:8" x14ac:dyDescent="0.25">
      <c r="A106" s="42" t="s">
        <v>47</v>
      </c>
      <c r="B106" s="123">
        <v>4010</v>
      </c>
      <c r="C106" s="123">
        <v>610</v>
      </c>
      <c r="D106" s="124"/>
      <c r="E106" s="122"/>
      <c r="F106" s="122"/>
      <c r="G106" s="122"/>
      <c r="H106" s="123" t="s">
        <v>46</v>
      </c>
    </row>
    <row r="107" spans="1:8" x14ac:dyDescent="0.25">
      <c r="A107" s="42" t="s">
        <v>45</v>
      </c>
      <c r="B107" s="123"/>
      <c r="C107" s="123"/>
      <c r="D107" s="124"/>
      <c r="E107" s="122"/>
      <c r="F107" s="122"/>
      <c r="G107" s="122"/>
      <c r="H107" s="123"/>
    </row>
    <row r="108" spans="1:8" s="51" customFormat="1" ht="28.5" x14ac:dyDescent="0.25">
      <c r="A108" s="52" t="s">
        <v>92</v>
      </c>
      <c r="B108" s="54">
        <v>2000</v>
      </c>
      <c r="C108" s="54" t="s">
        <v>46</v>
      </c>
      <c r="D108" s="52"/>
      <c r="E108" s="53">
        <f>E150</f>
        <v>285046.33</v>
      </c>
      <c r="F108" s="53">
        <f>F150</f>
        <v>282174.32</v>
      </c>
      <c r="G108" s="53">
        <f>G150</f>
        <v>0</v>
      </c>
      <c r="H108" s="52"/>
    </row>
    <row r="109" spans="1:8" x14ac:dyDescent="0.25">
      <c r="A109" s="50" t="s">
        <v>52</v>
      </c>
      <c r="B109" s="123">
        <v>2100</v>
      </c>
      <c r="C109" s="123" t="s">
        <v>46</v>
      </c>
      <c r="D109" s="124"/>
      <c r="E109" s="122"/>
      <c r="F109" s="122"/>
      <c r="G109" s="122"/>
      <c r="H109" s="123" t="s">
        <v>46</v>
      </c>
    </row>
    <row r="110" spans="1:8" x14ac:dyDescent="0.25">
      <c r="A110" s="50" t="s">
        <v>88</v>
      </c>
      <c r="B110" s="123"/>
      <c r="C110" s="123"/>
      <c r="D110" s="124"/>
      <c r="E110" s="122"/>
      <c r="F110" s="122"/>
      <c r="G110" s="122"/>
      <c r="H110" s="123"/>
    </row>
    <row r="111" spans="1:8" x14ac:dyDescent="0.25">
      <c r="A111" s="42" t="s">
        <v>52</v>
      </c>
      <c r="B111" s="123">
        <v>2110</v>
      </c>
      <c r="C111" s="123">
        <v>111</v>
      </c>
      <c r="D111" s="124"/>
      <c r="E111" s="122"/>
      <c r="F111" s="122"/>
      <c r="G111" s="122"/>
      <c r="H111" s="123" t="s">
        <v>46</v>
      </c>
    </row>
    <row r="112" spans="1:8" x14ac:dyDescent="0.25">
      <c r="A112" s="42" t="s">
        <v>87</v>
      </c>
      <c r="B112" s="123"/>
      <c r="C112" s="123"/>
      <c r="D112" s="124"/>
      <c r="E112" s="122"/>
      <c r="F112" s="122"/>
      <c r="G112" s="122"/>
      <c r="H112" s="123"/>
    </row>
    <row r="113" spans="1:8" ht="30" x14ac:dyDescent="0.25">
      <c r="A113" s="42" t="s">
        <v>86</v>
      </c>
      <c r="B113" s="43">
        <v>2120</v>
      </c>
      <c r="C113" s="43">
        <v>112</v>
      </c>
      <c r="D113" s="45"/>
      <c r="E113" s="44"/>
      <c r="F113" s="44"/>
      <c r="G113" s="44"/>
      <c r="H113" s="43" t="s">
        <v>46</v>
      </c>
    </row>
    <row r="114" spans="1:8" ht="45" x14ac:dyDescent="0.25">
      <c r="A114" s="42" t="s">
        <v>85</v>
      </c>
      <c r="B114" s="43">
        <v>2130</v>
      </c>
      <c r="C114" s="43">
        <v>113</v>
      </c>
      <c r="D114" s="45"/>
      <c r="E114" s="44"/>
      <c r="F114" s="44"/>
      <c r="G114" s="44"/>
      <c r="H114" s="43" t="s">
        <v>46</v>
      </c>
    </row>
    <row r="115" spans="1:8" ht="60" x14ac:dyDescent="0.25">
      <c r="A115" s="42" t="s">
        <v>84</v>
      </c>
      <c r="B115" s="43">
        <v>2140</v>
      </c>
      <c r="C115" s="43">
        <v>119</v>
      </c>
      <c r="D115" s="45"/>
      <c r="E115" s="44"/>
      <c r="F115" s="44"/>
      <c r="G115" s="44"/>
      <c r="H115" s="43" t="s">
        <v>46</v>
      </c>
    </row>
    <row r="116" spans="1:8" x14ac:dyDescent="0.25">
      <c r="A116" s="46" t="s">
        <v>52</v>
      </c>
      <c r="B116" s="123">
        <v>2141</v>
      </c>
      <c r="C116" s="123">
        <v>119</v>
      </c>
      <c r="D116" s="124"/>
      <c r="E116" s="122"/>
      <c r="F116" s="122"/>
      <c r="G116" s="122"/>
      <c r="H116" s="123" t="s">
        <v>46</v>
      </c>
    </row>
    <row r="117" spans="1:8" x14ac:dyDescent="0.25">
      <c r="A117" s="46" t="s">
        <v>83</v>
      </c>
      <c r="B117" s="123"/>
      <c r="C117" s="123"/>
      <c r="D117" s="124"/>
      <c r="E117" s="122"/>
      <c r="F117" s="122"/>
      <c r="G117" s="122"/>
      <c r="H117" s="123"/>
    </row>
    <row r="118" spans="1:8" x14ac:dyDescent="0.25">
      <c r="A118" s="46" t="s">
        <v>82</v>
      </c>
      <c r="B118" s="43">
        <v>2142</v>
      </c>
      <c r="C118" s="43">
        <v>119</v>
      </c>
      <c r="D118" s="45"/>
      <c r="E118" s="44"/>
      <c r="F118" s="44"/>
      <c r="G118" s="44"/>
      <c r="H118" s="43" t="s">
        <v>46</v>
      </c>
    </row>
    <row r="119" spans="1:8" ht="30" x14ac:dyDescent="0.25">
      <c r="A119" s="42" t="s">
        <v>81</v>
      </c>
      <c r="B119" s="43">
        <v>2150</v>
      </c>
      <c r="C119" s="43">
        <v>131</v>
      </c>
      <c r="D119" s="45"/>
      <c r="E119" s="44"/>
      <c r="F119" s="44"/>
      <c r="G119" s="44"/>
      <c r="H119" s="43" t="s">
        <v>46</v>
      </c>
    </row>
    <row r="120" spans="1:8" ht="45" x14ac:dyDescent="0.25">
      <c r="A120" s="42" t="s">
        <v>80</v>
      </c>
      <c r="B120" s="43">
        <v>2160</v>
      </c>
      <c r="C120" s="43">
        <v>133</v>
      </c>
      <c r="D120" s="45"/>
      <c r="E120" s="44"/>
      <c r="F120" s="44"/>
      <c r="G120" s="44"/>
      <c r="H120" s="43" t="s">
        <v>79</v>
      </c>
    </row>
    <row r="121" spans="1:8" ht="30" x14ac:dyDescent="0.25">
      <c r="A121" s="42" t="s">
        <v>78</v>
      </c>
      <c r="B121" s="43">
        <v>2170</v>
      </c>
      <c r="C121" s="43">
        <v>134</v>
      </c>
      <c r="D121" s="45"/>
      <c r="E121" s="44"/>
      <c r="F121" s="44"/>
      <c r="G121" s="44"/>
      <c r="H121" s="43" t="s">
        <v>46</v>
      </c>
    </row>
    <row r="122" spans="1:8" ht="45" x14ac:dyDescent="0.25">
      <c r="A122" s="42" t="s">
        <v>77</v>
      </c>
      <c r="B122" s="43">
        <v>2180</v>
      </c>
      <c r="C122" s="43">
        <v>139</v>
      </c>
      <c r="D122" s="45"/>
      <c r="E122" s="44"/>
      <c r="F122" s="44"/>
      <c r="G122" s="44"/>
      <c r="H122" s="43" t="s">
        <v>46</v>
      </c>
    </row>
    <row r="123" spans="1:8" x14ac:dyDescent="0.25">
      <c r="A123" s="46" t="s">
        <v>52</v>
      </c>
      <c r="B123" s="123">
        <v>2181</v>
      </c>
      <c r="C123" s="123">
        <v>139</v>
      </c>
      <c r="D123" s="124"/>
      <c r="E123" s="122"/>
      <c r="F123" s="122"/>
      <c r="G123" s="122"/>
      <c r="H123" s="123" t="s">
        <v>46</v>
      </c>
    </row>
    <row r="124" spans="1:8" x14ac:dyDescent="0.25">
      <c r="A124" s="46" t="s">
        <v>76</v>
      </c>
      <c r="B124" s="123"/>
      <c r="C124" s="123"/>
      <c r="D124" s="124"/>
      <c r="E124" s="122"/>
      <c r="F124" s="122"/>
      <c r="G124" s="122"/>
      <c r="H124" s="123"/>
    </row>
    <row r="125" spans="1:8" x14ac:dyDescent="0.25">
      <c r="A125" s="50" t="s">
        <v>75</v>
      </c>
      <c r="B125" s="43">
        <v>2200</v>
      </c>
      <c r="C125" s="43">
        <v>300</v>
      </c>
      <c r="D125" s="45"/>
      <c r="E125" s="44"/>
      <c r="F125" s="44"/>
      <c r="G125" s="44"/>
      <c r="H125" s="43" t="s">
        <v>46</v>
      </c>
    </row>
    <row r="126" spans="1:8" x14ac:dyDescent="0.25">
      <c r="A126" s="42" t="s">
        <v>52</v>
      </c>
      <c r="B126" s="123">
        <v>2210</v>
      </c>
      <c r="C126" s="123">
        <v>320</v>
      </c>
      <c r="D126" s="124"/>
      <c r="E126" s="122"/>
      <c r="F126" s="122"/>
      <c r="G126" s="122"/>
      <c r="H126" s="123" t="s">
        <v>46</v>
      </c>
    </row>
    <row r="127" spans="1:8" ht="30" x14ac:dyDescent="0.25">
      <c r="A127" s="42" t="s">
        <v>74</v>
      </c>
      <c r="B127" s="123"/>
      <c r="C127" s="123"/>
      <c r="D127" s="124"/>
      <c r="E127" s="122"/>
      <c r="F127" s="122"/>
      <c r="G127" s="122"/>
      <c r="H127" s="123"/>
    </row>
    <row r="128" spans="1:8" x14ac:dyDescent="0.25">
      <c r="A128" s="46" t="s">
        <v>47</v>
      </c>
      <c r="B128" s="123">
        <v>2211</v>
      </c>
      <c r="C128" s="123">
        <v>321</v>
      </c>
      <c r="D128" s="124"/>
      <c r="E128" s="122"/>
      <c r="F128" s="122"/>
      <c r="G128" s="122"/>
      <c r="H128" s="123" t="s">
        <v>46</v>
      </c>
    </row>
    <row r="129" spans="1:8" ht="45" x14ac:dyDescent="0.25">
      <c r="A129" s="46" t="s">
        <v>73</v>
      </c>
      <c r="B129" s="123"/>
      <c r="C129" s="123"/>
      <c r="D129" s="124"/>
      <c r="E129" s="122"/>
      <c r="F129" s="122"/>
      <c r="G129" s="122"/>
      <c r="H129" s="123"/>
    </row>
    <row r="130" spans="1:8" x14ac:dyDescent="0.25">
      <c r="A130" s="45"/>
      <c r="B130" s="45"/>
      <c r="C130" s="45"/>
      <c r="D130" s="45"/>
      <c r="E130" s="44"/>
      <c r="F130" s="44"/>
      <c r="G130" s="44"/>
      <c r="H130" s="45"/>
    </row>
    <row r="131" spans="1:8" ht="60" x14ac:dyDescent="0.25">
      <c r="A131" s="42" t="s">
        <v>72</v>
      </c>
      <c r="B131" s="43">
        <v>2220</v>
      </c>
      <c r="C131" s="43">
        <v>340</v>
      </c>
      <c r="D131" s="45"/>
      <c r="E131" s="44"/>
      <c r="F131" s="44"/>
      <c r="G131" s="44"/>
      <c r="H131" s="43" t="s">
        <v>46</v>
      </c>
    </row>
    <row r="132" spans="1:8" ht="90" x14ac:dyDescent="0.25">
      <c r="A132" s="42" t="s">
        <v>71</v>
      </c>
      <c r="B132" s="43">
        <v>2230</v>
      </c>
      <c r="C132" s="43">
        <v>350</v>
      </c>
      <c r="D132" s="45"/>
      <c r="E132" s="44"/>
      <c r="F132" s="44"/>
      <c r="G132" s="44"/>
      <c r="H132" s="43" t="s">
        <v>46</v>
      </c>
    </row>
    <row r="133" spans="1:8" x14ac:dyDescent="0.25">
      <c r="A133" s="42" t="s">
        <v>70</v>
      </c>
      <c r="B133" s="43">
        <v>2240</v>
      </c>
      <c r="C133" s="43">
        <v>360</v>
      </c>
      <c r="D133" s="45"/>
      <c r="E133" s="44"/>
      <c r="F133" s="44"/>
      <c r="G133" s="44"/>
      <c r="H133" s="43" t="s">
        <v>46</v>
      </c>
    </row>
    <row r="134" spans="1:8" x14ac:dyDescent="0.25">
      <c r="A134" s="50" t="s">
        <v>69</v>
      </c>
      <c r="B134" s="43">
        <v>2300</v>
      </c>
      <c r="C134" s="43">
        <v>850</v>
      </c>
      <c r="D134" s="45"/>
      <c r="E134" s="44"/>
      <c r="F134" s="44"/>
      <c r="G134" s="44"/>
      <c r="H134" s="43" t="s">
        <v>46</v>
      </c>
    </row>
    <row r="135" spans="1:8" x14ac:dyDescent="0.25">
      <c r="A135" s="42" t="s">
        <v>47</v>
      </c>
      <c r="B135" s="123">
        <v>2310</v>
      </c>
      <c r="C135" s="123">
        <v>851</v>
      </c>
      <c r="D135" s="124"/>
      <c r="E135" s="122"/>
      <c r="F135" s="122"/>
      <c r="G135" s="122"/>
      <c r="H135" s="123" t="s">
        <v>46</v>
      </c>
    </row>
    <row r="136" spans="1:8" ht="30" x14ac:dyDescent="0.25">
      <c r="A136" s="42" t="s">
        <v>68</v>
      </c>
      <c r="B136" s="123"/>
      <c r="C136" s="123"/>
      <c r="D136" s="124"/>
      <c r="E136" s="122"/>
      <c r="F136" s="122"/>
      <c r="G136" s="122"/>
      <c r="H136" s="123"/>
    </row>
    <row r="137" spans="1:8" ht="45" x14ac:dyDescent="0.25">
      <c r="A137" s="42" t="s">
        <v>67</v>
      </c>
      <c r="B137" s="43">
        <v>2320</v>
      </c>
      <c r="C137" s="43">
        <v>852</v>
      </c>
      <c r="D137" s="45"/>
      <c r="E137" s="44"/>
      <c r="F137" s="44"/>
      <c r="G137" s="44"/>
      <c r="H137" s="43" t="s">
        <v>46</v>
      </c>
    </row>
    <row r="138" spans="1:8" ht="30" x14ac:dyDescent="0.25">
      <c r="A138" s="42" t="s">
        <v>66</v>
      </c>
      <c r="B138" s="43">
        <v>2330</v>
      </c>
      <c r="C138" s="43">
        <v>853</v>
      </c>
      <c r="D138" s="45"/>
      <c r="E138" s="44"/>
      <c r="F138" s="44"/>
      <c r="G138" s="44"/>
      <c r="H138" s="43" t="s">
        <v>46</v>
      </c>
    </row>
    <row r="139" spans="1:8" ht="30" x14ac:dyDescent="0.25">
      <c r="A139" s="50" t="s">
        <v>65</v>
      </c>
      <c r="B139" s="43">
        <v>2400</v>
      </c>
      <c r="C139" s="43" t="s">
        <v>46</v>
      </c>
      <c r="D139" s="45"/>
      <c r="E139" s="44"/>
      <c r="F139" s="44"/>
      <c r="G139" s="44"/>
      <c r="H139" s="43" t="s">
        <v>46</v>
      </c>
    </row>
    <row r="140" spans="1:8" x14ac:dyDescent="0.25">
      <c r="A140" s="42" t="s">
        <v>47</v>
      </c>
      <c r="B140" s="123">
        <v>2410</v>
      </c>
      <c r="C140" s="123">
        <v>613</v>
      </c>
      <c r="D140" s="124"/>
      <c r="E140" s="122"/>
      <c r="F140" s="122"/>
      <c r="G140" s="122"/>
      <c r="H140" s="124"/>
    </row>
    <row r="141" spans="1:8" ht="30" x14ac:dyDescent="0.25">
      <c r="A141" s="42" t="s">
        <v>64</v>
      </c>
      <c r="B141" s="123"/>
      <c r="C141" s="123"/>
      <c r="D141" s="124"/>
      <c r="E141" s="122"/>
      <c r="F141" s="122"/>
      <c r="G141" s="122"/>
      <c r="H141" s="124"/>
    </row>
    <row r="142" spans="1:8" ht="30" x14ac:dyDescent="0.25">
      <c r="A142" s="42" t="s">
        <v>63</v>
      </c>
      <c r="B142" s="43">
        <v>2420</v>
      </c>
      <c r="C142" s="43">
        <v>623</v>
      </c>
      <c r="D142" s="45"/>
      <c r="E142" s="44"/>
      <c r="F142" s="44"/>
      <c r="G142" s="44"/>
      <c r="H142" s="45"/>
    </row>
    <row r="143" spans="1:8" ht="60" x14ac:dyDescent="0.25">
      <c r="A143" s="42" t="s">
        <v>62</v>
      </c>
      <c r="B143" s="43">
        <v>2430</v>
      </c>
      <c r="C143" s="43">
        <v>634</v>
      </c>
      <c r="D143" s="45"/>
      <c r="E143" s="44"/>
      <c r="F143" s="44"/>
      <c r="G143" s="44"/>
      <c r="H143" s="45"/>
    </row>
    <row r="144" spans="1:8" ht="30" x14ac:dyDescent="0.25">
      <c r="A144" s="42" t="s">
        <v>61</v>
      </c>
      <c r="B144" s="43">
        <v>2440</v>
      </c>
      <c r="C144" s="43">
        <v>810</v>
      </c>
      <c r="D144" s="45"/>
      <c r="E144" s="44"/>
      <c r="F144" s="44"/>
      <c r="G144" s="44"/>
      <c r="H144" s="45"/>
    </row>
    <row r="145" spans="1:8" x14ac:dyDescent="0.25">
      <c r="A145" s="42" t="s">
        <v>60</v>
      </c>
      <c r="B145" s="43">
        <v>2450</v>
      </c>
      <c r="C145" s="43">
        <v>862</v>
      </c>
      <c r="D145" s="45"/>
      <c r="E145" s="44"/>
      <c r="F145" s="44"/>
      <c r="G145" s="44"/>
      <c r="H145" s="45"/>
    </row>
    <row r="146" spans="1:8" ht="45" x14ac:dyDescent="0.25">
      <c r="A146" s="42" t="s">
        <v>59</v>
      </c>
      <c r="B146" s="43">
        <v>2460</v>
      </c>
      <c r="C146" s="43">
        <v>863</v>
      </c>
      <c r="D146" s="45"/>
      <c r="E146" s="44"/>
      <c r="F146" s="44"/>
      <c r="G146" s="44"/>
      <c r="H146" s="45"/>
    </row>
    <row r="147" spans="1:8" x14ac:dyDescent="0.25">
      <c r="A147" s="42"/>
      <c r="B147" s="43"/>
      <c r="C147" s="43"/>
      <c r="D147" s="45"/>
      <c r="E147" s="44"/>
      <c r="F147" s="44"/>
      <c r="G147" s="44"/>
      <c r="H147" s="45"/>
    </row>
    <row r="148" spans="1:8" ht="30" x14ac:dyDescent="0.25">
      <c r="A148" s="50" t="s">
        <v>58</v>
      </c>
      <c r="B148" s="43">
        <v>2500</v>
      </c>
      <c r="C148" s="43" t="s">
        <v>46</v>
      </c>
      <c r="D148" s="45"/>
      <c r="E148" s="44"/>
      <c r="F148" s="44"/>
      <c r="G148" s="44"/>
      <c r="H148" s="43" t="s">
        <v>46</v>
      </c>
    </row>
    <row r="149" spans="1:8" ht="60" x14ac:dyDescent="0.25">
      <c r="A149" s="42" t="s">
        <v>57</v>
      </c>
      <c r="B149" s="43">
        <v>2520</v>
      </c>
      <c r="C149" s="43">
        <v>831</v>
      </c>
      <c r="D149" s="45"/>
      <c r="E149" s="44"/>
      <c r="F149" s="44"/>
      <c r="G149" s="44"/>
      <c r="H149" s="43" t="s">
        <v>46</v>
      </c>
    </row>
    <row r="150" spans="1:8" x14ac:dyDescent="0.25">
      <c r="A150" s="33" t="s">
        <v>56</v>
      </c>
      <c r="B150" s="43">
        <v>2600</v>
      </c>
      <c r="C150" s="43" t="s">
        <v>46</v>
      </c>
      <c r="D150" s="45"/>
      <c r="E150" s="44">
        <f>SUM(E151:E172)</f>
        <v>285046.33</v>
      </c>
      <c r="F150" s="44">
        <f>SUM(F154:F166)</f>
        <v>282174.32</v>
      </c>
      <c r="G150" s="44">
        <f>SUM(G154:G166)</f>
        <v>0</v>
      </c>
      <c r="H150" s="45"/>
    </row>
    <row r="151" spans="1:8" x14ac:dyDescent="0.25">
      <c r="A151" s="42" t="s">
        <v>52</v>
      </c>
      <c r="B151" s="123">
        <v>2610</v>
      </c>
      <c r="C151" s="123">
        <v>241</v>
      </c>
      <c r="D151" s="124"/>
      <c r="E151" s="122"/>
      <c r="F151" s="122"/>
      <c r="G151" s="122"/>
      <c r="H151" s="124"/>
    </row>
    <row r="152" spans="1:8" ht="30" x14ac:dyDescent="0.25">
      <c r="A152" s="42" t="s">
        <v>182</v>
      </c>
      <c r="B152" s="123"/>
      <c r="C152" s="123"/>
      <c r="D152" s="124"/>
      <c r="E152" s="122"/>
      <c r="F152" s="122"/>
      <c r="G152" s="122"/>
      <c r="H152" s="124"/>
    </row>
    <row r="153" spans="1:8" ht="45" x14ac:dyDescent="0.25">
      <c r="A153" s="42" t="s">
        <v>55</v>
      </c>
      <c r="B153" s="43">
        <v>2630</v>
      </c>
      <c r="C153" s="43">
        <v>243</v>
      </c>
      <c r="D153" s="45"/>
      <c r="E153" s="44"/>
      <c r="F153" s="44"/>
      <c r="G153" s="44"/>
      <c r="H153" s="45"/>
    </row>
    <row r="154" spans="1:8" s="47" customFormat="1" x14ac:dyDescent="0.25">
      <c r="A154" s="128" t="s">
        <v>54</v>
      </c>
      <c r="B154" s="128">
        <v>2640</v>
      </c>
      <c r="C154" s="128">
        <v>244</v>
      </c>
      <c r="D154" s="48">
        <v>221</v>
      </c>
      <c r="E154" s="49"/>
      <c r="F154" s="49"/>
      <c r="G154" s="49"/>
      <c r="H154" s="48"/>
    </row>
    <row r="155" spans="1:8" s="47" customFormat="1" x14ac:dyDescent="0.25">
      <c r="A155" s="129"/>
      <c r="B155" s="129"/>
      <c r="C155" s="129"/>
      <c r="D155" s="48">
        <v>222</v>
      </c>
      <c r="E155" s="49"/>
      <c r="F155" s="49"/>
      <c r="G155" s="49"/>
      <c r="H155" s="48"/>
    </row>
    <row r="156" spans="1:8" s="47" customFormat="1" x14ac:dyDescent="0.25">
      <c r="A156" s="129"/>
      <c r="B156" s="129"/>
      <c r="C156" s="129"/>
      <c r="D156" s="48">
        <v>223</v>
      </c>
      <c r="E156" s="49"/>
      <c r="F156" s="49"/>
      <c r="G156" s="49"/>
      <c r="H156" s="48"/>
    </row>
    <row r="157" spans="1:8" s="47" customFormat="1" x14ac:dyDescent="0.25">
      <c r="A157" s="129"/>
      <c r="B157" s="129"/>
      <c r="C157" s="129"/>
      <c r="D157" s="48">
        <v>225</v>
      </c>
      <c r="E157" s="49"/>
      <c r="F157" s="49"/>
      <c r="G157" s="49"/>
      <c r="H157" s="48"/>
    </row>
    <row r="158" spans="1:8" s="47" customFormat="1" x14ac:dyDescent="0.25">
      <c r="A158" s="129"/>
      <c r="B158" s="129"/>
      <c r="C158" s="129"/>
      <c r="D158" s="48">
        <v>226</v>
      </c>
      <c r="E158" s="49"/>
      <c r="F158" s="49"/>
      <c r="G158" s="49"/>
      <c r="H158" s="48"/>
    </row>
    <row r="159" spans="1:8" s="47" customFormat="1" x14ac:dyDescent="0.25">
      <c r="A159" s="129"/>
      <c r="B159" s="129"/>
      <c r="C159" s="129"/>
      <c r="D159" s="48">
        <v>310</v>
      </c>
      <c r="E159" s="49"/>
      <c r="F159" s="49"/>
      <c r="G159" s="49"/>
      <c r="H159" s="48"/>
    </row>
    <row r="160" spans="1:8" s="47" customFormat="1" x14ac:dyDescent="0.25">
      <c r="A160" s="129"/>
      <c r="B160" s="129"/>
      <c r="C160" s="129"/>
      <c r="D160" s="48">
        <v>341</v>
      </c>
      <c r="E160" s="49"/>
      <c r="F160" s="49"/>
      <c r="G160" s="49"/>
      <c r="H160" s="48"/>
    </row>
    <row r="161" spans="1:8" s="47" customFormat="1" x14ac:dyDescent="0.25">
      <c r="A161" s="129"/>
      <c r="B161" s="129"/>
      <c r="C161" s="129"/>
      <c r="D161" s="48">
        <v>342</v>
      </c>
      <c r="E161" s="49">
        <v>282174.32</v>
      </c>
      <c r="F161" s="49">
        <v>282174.32</v>
      </c>
      <c r="G161" s="49">
        <v>0</v>
      </c>
      <c r="H161" s="48"/>
    </row>
    <row r="162" spans="1:8" s="47" customFormat="1" x14ac:dyDescent="0.25">
      <c r="A162" s="129"/>
      <c r="B162" s="129"/>
      <c r="C162" s="129"/>
      <c r="D162" s="48">
        <v>343</v>
      </c>
      <c r="E162" s="49"/>
      <c r="F162" s="49"/>
      <c r="G162" s="49"/>
      <c r="H162" s="48"/>
    </row>
    <row r="163" spans="1:8" s="47" customFormat="1" x14ac:dyDescent="0.25">
      <c r="A163" s="129"/>
      <c r="B163" s="129"/>
      <c r="C163" s="129"/>
      <c r="D163" s="48">
        <v>344</v>
      </c>
      <c r="E163" s="49"/>
      <c r="F163" s="49"/>
      <c r="G163" s="49"/>
      <c r="H163" s="48"/>
    </row>
    <row r="164" spans="1:8" s="47" customFormat="1" x14ac:dyDescent="0.25">
      <c r="A164" s="129"/>
      <c r="B164" s="129"/>
      <c r="C164" s="129"/>
      <c r="D164" s="48">
        <v>345</v>
      </c>
      <c r="E164" s="49"/>
      <c r="F164" s="49"/>
      <c r="G164" s="49"/>
      <c r="H164" s="48"/>
    </row>
    <row r="165" spans="1:8" s="47" customFormat="1" x14ac:dyDescent="0.25">
      <c r="A165" s="129"/>
      <c r="B165" s="129"/>
      <c r="C165" s="129"/>
      <c r="D165" s="48">
        <v>346</v>
      </c>
      <c r="E165" s="49">
        <v>2872.01</v>
      </c>
      <c r="F165" s="49">
        <v>0</v>
      </c>
      <c r="G165" s="49">
        <v>0</v>
      </c>
      <c r="H165" s="48"/>
    </row>
    <row r="166" spans="1:8" s="47" customFormat="1" x14ac:dyDescent="0.25">
      <c r="A166" s="130"/>
      <c r="B166" s="130"/>
      <c r="C166" s="130"/>
      <c r="D166" s="48">
        <v>349</v>
      </c>
      <c r="E166" s="49"/>
      <c r="F166" s="49"/>
      <c r="G166" s="49"/>
      <c r="H166" s="48"/>
    </row>
    <row r="167" spans="1:8" x14ac:dyDescent="0.25">
      <c r="A167" s="63" t="s">
        <v>47</v>
      </c>
      <c r="B167" s="90"/>
      <c r="C167" s="90"/>
      <c r="D167" s="90"/>
      <c r="E167" s="91"/>
      <c r="F167" s="91"/>
      <c r="G167" s="91"/>
      <c r="H167" s="90"/>
    </row>
    <row r="168" spans="1:8" ht="60" x14ac:dyDescent="0.25">
      <c r="A168" s="42" t="s">
        <v>198</v>
      </c>
      <c r="B168" s="86">
        <v>2650</v>
      </c>
      <c r="C168" s="86">
        <v>246</v>
      </c>
      <c r="D168" s="84"/>
      <c r="E168" s="85"/>
      <c r="F168" s="85"/>
      <c r="G168" s="85"/>
      <c r="H168" s="84"/>
    </row>
    <row r="169" spans="1:8" x14ac:dyDescent="0.25">
      <c r="A169" s="98" t="s">
        <v>53</v>
      </c>
      <c r="B169" s="87">
        <v>2660</v>
      </c>
      <c r="C169" s="87">
        <v>247</v>
      </c>
      <c r="D169" s="88"/>
      <c r="E169" s="89"/>
      <c r="F169" s="89"/>
      <c r="G169" s="89"/>
      <c r="H169" s="88"/>
    </row>
    <row r="170" spans="1:8" ht="45" x14ac:dyDescent="0.25">
      <c r="A170" s="94" t="s">
        <v>199</v>
      </c>
      <c r="B170" s="95">
        <v>2700</v>
      </c>
      <c r="C170" s="95">
        <v>400</v>
      </c>
      <c r="D170" s="96"/>
      <c r="E170" s="97"/>
      <c r="F170" s="97"/>
      <c r="G170" s="97"/>
      <c r="H170" s="96"/>
    </row>
    <row r="171" spans="1:8" x14ac:dyDescent="0.25">
      <c r="A171" s="94" t="s">
        <v>52</v>
      </c>
      <c r="B171" s="95"/>
      <c r="C171" s="95"/>
      <c r="D171" s="96"/>
      <c r="E171" s="97"/>
      <c r="F171" s="97"/>
      <c r="G171" s="97"/>
      <c r="H171" s="96"/>
    </row>
    <row r="172" spans="1:8" ht="60" x14ac:dyDescent="0.25">
      <c r="A172" s="94" t="s">
        <v>200</v>
      </c>
      <c r="B172" s="95">
        <v>2710</v>
      </c>
      <c r="C172" s="95">
        <v>406</v>
      </c>
      <c r="D172" s="96"/>
      <c r="E172" s="97"/>
      <c r="F172" s="97"/>
      <c r="G172" s="97"/>
      <c r="H172" s="96"/>
    </row>
    <row r="173" spans="1:8" ht="60" x14ac:dyDescent="0.25">
      <c r="A173" s="94" t="s">
        <v>201</v>
      </c>
      <c r="B173" s="95">
        <v>2720</v>
      </c>
      <c r="C173" s="95">
        <v>407</v>
      </c>
      <c r="D173" s="96"/>
      <c r="E173" s="97"/>
      <c r="F173" s="97"/>
      <c r="G173" s="97"/>
      <c r="H173" s="96"/>
    </row>
    <row r="174" spans="1:8" x14ac:dyDescent="0.25">
      <c r="A174" s="31" t="s">
        <v>90</v>
      </c>
      <c r="B174" s="86">
        <v>3000</v>
      </c>
      <c r="C174" s="86">
        <v>100</v>
      </c>
      <c r="D174" s="84"/>
      <c r="E174" s="85"/>
      <c r="F174" s="85"/>
      <c r="G174" s="85"/>
      <c r="H174" s="86" t="s">
        <v>46</v>
      </c>
    </row>
    <row r="175" spans="1:8" x14ac:dyDescent="0.25">
      <c r="A175" s="42" t="s">
        <v>52</v>
      </c>
      <c r="B175" s="123">
        <v>3010</v>
      </c>
      <c r="C175" s="124"/>
      <c r="D175" s="124"/>
      <c r="E175" s="122"/>
      <c r="F175" s="122"/>
      <c r="G175" s="122"/>
      <c r="H175" s="123" t="s">
        <v>46</v>
      </c>
    </row>
    <row r="176" spans="1:8" x14ac:dyDescent="0.25">
      <c r="A176" s="32" t="s">
        <v>51</v>
      </c>
      <c r="B176" s="123"/>
      <c r="C176" s="124"/>
      <c r="D176" s="124"/>
      <c r="E176" s="122"/>
      <c r="F176" s="122"/>
      <c r="G176" s="122"/>
      <c r="H176" s="123"/>
    </row>
    <row r="177" spans="1:8" x14ac:dyDescent="0.25">
      <c r="A177" s="32" t="s">
        <v>50</v>
      </c>
      <c r="B177" s="86">
        <v>3020</v>
      </c>
      <c r="C177" s="84"/>
      <c r="D177" s="84"/>
      <c r="E177" s="85"/>
      <c r="F177" s="85"/>
      <c r="G177" s="85"/>
      <c r="H177" s="86" t="s">
        <v>46</v>
      </c>
    </row>
    <row r="178" spans="1:8" x14ac:dyDescent="0.25">
      <c r="A178" s="32" t="s">
        <v>49</v>
      </c>
      <c r="B178" s="86">
        <v>3030</v>
      </c>
      <c r="C178" s="84"/>
      <c r="D178" s="84"/>
      <c r="E178" s="85"/>
      <c r="F178" s="85"/>
      <c r="G178" s="85"/>
      <c r="H178" s="86" t="s">
        <v>46</v>
      </c>
    </row>
    <row r="179" spans="1:8" x14ac:dyDescent="0.25">
      <c r="A179" s="31" t="s">
        <v>48</v>
      </c>
      <c r="B179" s="86">
        <v>4000</v>
      </c>
      <c r="C179" s="86" t="s">
        <v>46</v>
      </c>
      <c r="D179" s="84"/>
      <c r="E179" s="85"/>
      <c r="F179" s="85"/>
      <c r="G179" s="85"/>
      <c r="H179" s="86" t="s">
        <v>46</v>
      </c>
    </row>
    <row r="180" spans="1:8" x14ac:dyDescent="0.25">
      <c r="A180" s="42" t="s">
        <v>47</v>
      </c>
      <c r="B180" s="123">
        <v>4010</v>
      </c>
      <c r="C180" s="123">
        <v>610</v>
      </c>
      <c r="D180" s="124"/>
      <c r="E180" s="122"/>
      <c r="F180" s="122"/>
      <c r="G180" s="122"/>
      <c r="H180" s="123" t="s">
        <v>46</v>
      </c>
    </row>
    <row r="181" spans="1:8" x14ac:dyDescent="0.25">
      <c r="A181" s="42" t="s">
        <v>45</v>
      </c>
      <c r="B181" s="123"/>
      <c r="C181" s="123"/>
      <c r="D181" s="124"/>
      <c r="E181" s="122"/>
      <c r="F181" s="122"/>
      <c r="G181" s="122"/>
      <c r="H181" s="123"/>
    </row>
    <row r="182" spans="1:8" s="51" customFormat="1" ht="42.75" x14ac:dyDescent="0.25">
      <c r="A182" s="52" t="s">
        <v>91</v>
      </c>
      <c r="B182" s="54">
        <v>2000</v>
      </c>
      <c r="C182" s="54" t="s">
        <v>46</v>
      </c>
      <c r="D182" s="52"/>
      <c r="E182" s="53">
        <f>SUM(E183,E211,E227)</f>
        <v>5540000</v>
      </c>
      <c r="F182" s="53">
        <f>F183+F211+F227</f>
        <v>4617184</v>
      </c>
      <c r="G182" s="53">
        <f>G183+G211+G227</f>
        <v>4826050</v>
      </c>
      <c r="H182" s="52"/>
    </row>
    <row r="183" spans="1:8" x14ac:dyDescent="0.25">
      <c r="A183" s="50" t="s">
        <v>52</v>
      </c>
      <c r="B183" s="123">
        <v>2100</v>
      </c>
      <c r="C183" s="123" t="s">
        <v>46</v>
      </c>
      <c r="D183" s="124"/>
      <c r="E183" s="122">
        <f>SUM(E185:E209)</f>
        <v>4814200</v>
      </c>
      <c r="F183" s="122">
        <f>SUM(F185:F191)</f>
        <v>3859384</v>
      </c>
      <c r="G183" s="122">
        <f>SUM(G185:G191)</f>
        <v>4068250</v>
      </c>
      <c r="H183" s="123" t="s">
        <v>46</v>
      </c>
    </row>
    <row r="184" spans="1:8" x14ac:dyDescent="0.25">
      <c r="A184" s="50" t="s">
        <v>88</v>
      </c>
      <c r="B184" s="123"/>
      <c r="C184" s="123"/>
      <c r="D184" s="124"/>
      <c r="E184" s="122"/>
      <c r="F184" s="122"/>
      <c r="G184" s="122"/>
      <c r="H184" s="123"/>
    </row>
    <row r="185" spans="1:8" s="47" customFormat="1" x14ac:dyDescent="0.25">
      <c r="A185" s="56" t="s">
        <v>52</v>
      </c>
      <c r="B185" s="140">
        <v>2110</v>
      </c>
      <c r="C185" s="140">
        <v>111</v>
      </c>
      <c r="D185" s="48">
        <v>211</v>
      </c>
      <c r="E185" s="49">
        <v>3676000</v>
      </c>
      <c r="F185" s="49">
        <v>2952656</v>
      </c>
      <c r="G185" s="49">
        <v>3113075</v>
      </c>
      <c r="H185" s="140" t="s">
        <v>46</v>
      </c>
    </row>
    <row r="186" spans="1:8" s="47" customFormat="1" x14ac:dyDescent="0.25">
      <c r="A186" s="56" t="s">
        <v>87</v>
      </c>
      <c r="B186" s="140"/>
      <c r="C186" s="140"/>
      <c r="D186" s="48">
        <v>266</v>
      </c>
      <c r="E186" s="49">
        <v>25000</v>
      </c>
      <c r="F186" s="49">
        <v>15000</v>
      </c>
      <c r="G186" s="49">
        <v>15000</v>
      </c>
      <c r="H186" s="140"/>
    </row>
    <row r="187" spans="1:8" s="47" customFormat="1" x14ac:dyDescent="0.25">
      <c r="A187" s="137" t="s">
        <v>86</v>
      </c>
      <c r="B187" s="128">
        <v>2120</v>
      </c>
      <c r="C187" s="128">
        <v>112</v>
      </c>
      <c r="D187" s="57">
        <v>212</v>
      </c>
      <c r="E187" s="49"/>
      <c r="F187" s="49"/>
      <c r="G187" s="49"/>
      <c r="H187" s="55"/>
    </row>
    <row r="188" spans="1:8" s="47" customFormat="1" x14ac:dyDescent="0.25">
      <c r="A188" s="138"/>
      <c r="B188" s="129"/>
      <c r="C188" s="129"/>
      <c r="D188" s="57">
        <v>226</v>
      </c>
      <c r="E188" s="49"/>
      <c r="F188" s="49"/>
      <c r="G188" s="49"/>
      <c r="H188" s="55"/>
    </row>
    <row r="189" spans="1:8" s="47" customFormat="1" x14ac:dyDescent="0.25">
      <c r="A189" s="139"/>
      <c r="B189" s="130"/>
      <c r="C189" s="130"/>
      <c r="D189" s="57">
        <v>266</v>
      </c>
      <c r="E189" s="49"/>
      <c r="F189" s="49"/>
      <c r="G189" s="49"/>
      <c r="H189" s="55" t="s">
        <v>46</v>
      </c>
    </row>
    <row r="190" spans="1:8" s="47" customFormat="1" ht="59.25" customHeight="1" x14ac:dyDescent="0.25">
      <c r="A190" s="59" t="s">
        <v>85</v>
      </c>
      <c r="B190" s="58">
        <v>2130</v>
      </c>
      <c r="C190" s="58">
        <v>113</v>
      </c>
      <c r="D190" s="57">
        <v>226</v>
      </c>
      <c r="E190" s="49"/>
      <c r="F190" s="49"/>
      <c r="G190" s="49"/>
      <c r="H190" s="55"/>
    </row>
    <row r="191" spans="1:8" s="47" customFormat="1" ht="45" customHeight="1" x14ac:dyDescent="0.25">
      <c r="A191" s="128" t="s">
        <v>84</v>
      </c>
      <c r="B191" s="128">
        <v>2140</v>
      </c>
      <c r="C191" s="128">
        <v>119</v>
      </c>
      <c r="D191" s="48">
        <v>213</v>
      </c>
      <c r="E191" s="49">
        <v>1113200</v>
      </c>
      <c r="F191" s="49">
        <v>891728</v>
      </c>
      <c r="G191" s="49">
        <v>940175</v>
      </c>
      <c r="H191" s="55" t="s">
        <v>46</v>
      </c>
    </row>
    <row r="192" spans="1:8" s="47" customFormat="1" x14ac:dyDescent="0.25">
      <c r="A192" s="130"/>
      <c r="B192" s="130"/>
      <c r="C192" s="130"/>
      <c r="D192" s="48">
        <v>265</v>
      </c>
      <c r="E192" s="49"/>
      <c r="F192" s="49"/>
      <c r="G192" s="49"/>
      <c r="H192" s="55"/>
    </row>
    <row r="193" spans="1:8" x14ac:dyDescent="0.25">
      <c r="A193" s="46" t="s">
        <v>52</v>
      </c>
      <c r="B193" s="123">
        <v>2141</v>
      </c>
      <c r="C193" s="123">
        <v>119</v>
      </c>
      <c r="D193" s="124"/>
      <c r="E193" s="122"/>
      <c r="F193" s="122"/>
      <c r="G193" s="122"/>
      <c r="H193" s="123" t="s">
        <v>46</v>
      </c>
    </row>
    <row r="194" spans="1:8" x14ac:dyDescent="0.25">
      <c r="A194" s="46" t="s">
        <v>83</v>
      </c>
      <c r="B194" s="123"/>
      <c r="C194" s="123"/>
      <c r="D194" s="124"/>
      <c r="E194" s="122"/>
      <c r="F194" s="122"/>
      <c r="G194" s="122"/>
      <c r="H194" s="123"/>
    </row>
    <row r="195" spans="1:8" x14ac:dyDescent="0.25">
      <c r="A195" s="46" t="s">
        <v>82</v>
      </c>
      <c r="B195" s="43">
        <v>2142</v>
      </c>
      <c r="C195" s="43">
        <v>119</v>
      </c>
      <c r="D195" s="45"/>
      <c r="E195" s="44"/>
      <c r="F195" s="44"/>
      <c r="G195" s="44"/>
      <c r="H195" s="43" t="s">
        <v>46</v>
      </c>
    </row>
    <row r="196" spans="1:8" ht="30" x14ac:dyDescent="0.25">
      <c r="A196" s="42" t="s">
        <v>81</v>
      </c>
      <c r="B196" s="43">
        <v>2150</v>
      </c>
      <c r="C196" s="43">
        <v>131</v>
      </c>
      <c r="D196" s="45"/>
      <c r="E196" s="44"/>
      <c r="F196" s="44"/>
      <c r="G196" s="44"/>
      <c r="H196" s="43" t="s">
        <v>46</v>
      </c>
    </row>
    <row r="197" spans="1:8" ht="45" x14ac:dyDescent="0.25">
      <c r="A197" s="42" t="s">
        <v>80</v>
      </c>
      <c r="B197" s="43">
        <v>2160</v>
      </c>
      <c r="C197" s="43">
        <v>133</v>
      </c>
      <c r="D197" s="45"/>
      <c r="E197" s="44"/>
      <c r="F197" s="44"/>
      <c r="G197" s="44"/>
      <c r="H197" s="43" t="s">
        <v>79</v>
      </c>
    </row>
    <row r="198" spans="1:8" ht="30" x14ac:dyDescent="0.25">
      <c r="A198" s="42" t="s">
        <v>78</v>
      </c>
      <c r="B198" s="43">
        <v>2170</v>
      </c>
      <c r="C198" s="43">
        <v>134</v>
      </c>
      <c r="D198" s="45"/>
      <c r="E198" s="44"/>
      <c r="F198" s="44"/>
      <c r="G198" s="44"/>
      <c r="H198" s="43" t="s">
        <v>46</v>
      </c>
    </row>
    <row r="199" spans="1:8" ht="45" x14ac:dyDescent="0.25">
      <c r="A199" s="42" t="s">
        <v>77</v>
      </c>
      <c r="B199" s="43">
        <v>2180</v>
      </c>
      <c r="C199" s="43">
        <v>139</v>
      </c>
      <c r="D199" s="45"/>
      <c r="E199" s="44"/>
      <c r="F199" s="44"/>
      <c r="G199" s="44"/>
      <c r="H199" s="43" t="s">
        <v>46</v>
      </c>
    </row>
    <row r="200" spans="1:8" x14ac:dyDescent="0.25">
      <c r="A200" s="46" t="s">
        <v>52</v>
      </c>
      <c r="B200" s="123">
        <v>2181</v>
      </c>
      <c r="C200" s="123">
        <v>139</v>
      </c>
      <c r="D200" s="124"/>
      <c r="E200" s="122"/>
      <c r="F200" s="122"/>
      <c r="G200" s="122"/>
      <c r="H200" s="123" t="s">
        <v>46</v>
      </c>
    </row>
    <row r="201" spans="1:8" x14ac:dyDescent="0.25">
      <c r="A201" s="46" t="s">
        <v>76</v>
      </c>
      <c r="B201" s="123"/>
      <c r="C201" s="123"/>
      <c r="D201" s="124"/>
      <c r="E201" s="122"/>
      <c r="F201" s="122"/>
      <c r="G201" s="122"/>
      <c r="H201" s="123"/>
    </row>
    <row r="202" spans="1:8" x14ac:dyDescent="0.25">
      <c r="A202" s="50" t="s">
        <v>75</v>
      </c>
      <c r="B202" s="43">
        <v>2200</v>
      </c>
      <c r="C202" s="43">
        <v>300</v>
      </c>
      <c r="D202" s="45"/>
      <c r="E202" s="44"/>
      <c r="F202" s="44"/>
      <c r="G202" s="44"/>
      <c r="H202" s="43" t="s">
        <v>46</v>
      </c>
    </row>
    <row r="203" spans="1:8" x14ac:dyDescent="0.25">
      <c r="A203" s="42" t="s">
        <v>52</v>
      </c>
      <c r="B203" s="123">
        <v>2210</v>
      </c>
      <c r="C203" s="123">
        <v>320</v>
      </c>
      <c r="D203" s="124"/>
      <c r="E203" s="122"/>
      <c r="F203" s="122"/>
      <c r="G203" s="122"/>
      <c r="H203" s="123" t="s">
        <v>46</v>
      </c>
    </row>
    <row r="204" spans="1:8" ht="30" x14ac:dyDescent="0.25">
      <c r="A204" s="42" t="s">
        <v>74</v>
      </c>
      <c r="B204" s="123"/>
      <c r="C204" s="123"/>
      <c r="D204" s="124"/>
      <c r="E204" s="122"/>
      <c r="F204" s="122"/>
      <c r="G204" s="122"/>
      <c r="H204" s="123"/>
    </row>
    <row r="205" spans="1:8" x14ac:dyDescent="0.25">
      <c r="A205" s="46" t="s">
        <v>47</v>
      </c>
      <c r="B205" s="123">
        <v>2211</v>
      </c>
      <c r="C205" s="123">
        <v>321</v>
      </c>
      <c r="D205" s="124"/>
      <c r="E205" s="122"/>
      <c r="F205" s="122"/>
      <c r="G205" s="122"/>
      <c r="H205" s="123" t="s">
        <v>46</v>
      </c>
    </row>
    <row r="206" spans="1:8" ht="45" x14ac:dyDescent="0.25">
      <c r="A206" s="46" t="s">
        <v>73</v>
      </c>
      <c r="B206" s="123"/>
      <c r="C206" s="123"/>
      <c r="D206" s="124"/>
      <c r="E206" s="122"/>
      <c r="F206" s="122"/>
      <c r="G206" s="122"/>
      <c r="H206" s="123"/>
    </row>
    <row r="207" spans="1:8" x14ac:dyDescent="0.25">
      <c r="A207" s="45"/>
      <c r="B207" s="45"/>
      <c r="C207" s="45"/>
      <c r="D207" s="45"/>
      <c r="E207" s="44"/>
      <c r="F207" s="44"/>
      <c r="G207" s="44"/>
      <c r="H207" s="45"/>
    </row>
    <row r="208" spans="1:8" ht="60" x14ac:dyDescent="0.25">
      <c r="A208" s="42" t="s">
        <v>72</v>
      </c>
      <c r="B208" s="43">
        <v>2220</v>
      </c>
      <c r="C208" s="43">
        <v>340</v>
      </c>
      <c r="D208" s="45"/>
      <c r="E208" s="44"/>
      <c r="F208" s="44"/>
      <c r="G208" s="44"/>
      <c r="H208" s="43" t="s">
        <v>46</v>
      </c>
    </row>
    <row r="209" spans="1:8" ht="90" x14ac:dyDescent="0.25">
      <c r="A209" s="42" t="s">
        <v>71</v>
      </c>
      <c r="B209" s="43">
        <v>2230</v>
      </c>
      <c r="C209" s="43">
        <v>350</v>
      </c>
      <c r="D209" s="45"/>
      <c r="E209" s="44"/>
      <c r="F209" s="44"/>
      <c r="G209" s="44"/>
      <c r="H209" s="43" t="s">
        <v>46</v>
      </c>
    </row>
    <row r="210" spans="1:8" x14ac:dyDescent="0.25">
      <c r="A210" s="42" t="s">
        <v>70</v>
      </c>
      <c r="B210" s="43">
        <v>2240</v>
      </c>
      <c r="C210" s="43">
        <v>360</v>
      </c>
      <c r="D210" s="45"/>
      <c r="E210" s="44"/>
      <c r="F210" s="44"/>
      <c r="G210" s="44"/>
      <c r="H210" s="43" t="s">
        <v>46</v>
      </c>
    </row>
    <row r="211" spans="1:8" x14ac:dyDescent="0.25">
      <c r="A211" s="50" t="s">
        <v>69</v>
      </c>
      <c r="B211" s="43">
        <v>2300</v>
      </c>
      <c r="C211" s="43">
        <v>850</v>
      </c>
      <c r="D211" s="45"/>
      <c r="E211" s="44">
        <f>E212+E214+E215</f>
        <v>70700</v>
      </c>
      <c r="F211" s="44">
        <f>F212+F214+F215</f>
        <v>70700</v>
      </c>
      <c r="G211" s="44">
        <f>G212+G214+G215</f>
        <v>70700</v>
      </c>
      <c r="H211" s="43" t="s">
        <v>46</v>
      </c>
    </row>
    <row r="212" spans="1:8" s="47" customFormat="1" x14ac:dyDescent="0.25">
      <c r="A212" s="56" t="s">
        <v>47</v>
      </c>
      <c r="B212" s="140">
        <v>2310</v>
      </c>
      <c r="C212" s="140">
        <v>851</v>
      </c>
      <c r="D212" s="141">
        <v>291</v>
      </c>
      <c r="E212" s="142">
        <v>70700</v>
      </c>
      <c r="F212" s="142">
        <v>70700</v>
      </c>
      <c r="G212" s="142">
        <v>70700</v>
      </c>
      <c r="H212" s="140" t="s">
        <v>46</v>
      </c>
    </row>
    <row r="213" spans="1:8" s="47" customFormat="1" ht="30" x14ac:dyDescent="0.25">
      <c r="A213" s="56" t="s">
        <v>68</v>
      </c>
      <c r="B213" s="140"/>
      <c r="C213" s="140"/>
      <c r="D213" s="141"/>
      <c r="E213" s="142"/>
      <c r="F213" s="142"/>
      <c r="G213" s="142"/>
      <c r="H213" s="140"/>
    </row>
    <row r="214" spans="1:8" s="47" customFormat="1" ht="45" x14ac:dyDescent="0.25">
      <c r="A214" s="65" t="s">
        <v>67</v>
      </c>
      <c r="B214" s="111">
        <v>2320</v>
      </c>
      <c r="C214" s="111">
        <v>852</v>
      </c>
      <c r="D214" s="112"/>
      <c r="E214" s="113"/>
      <c r="F214" s="113"/>
      <c r="G214" s="113"/>
      <c r="H214" s="111" t="s">
        <v>46</v>
      </c>
    </row>
    <row r="215" spans="1:8" s="47" customFormat="1" ht="30" x14ac:dyDescent="0.25">
      <c r="A215" s="65" t="s">
        <v>66</v>
      </c>
      <c r="B215" s="111">
        <v>2330</v>
      </c>
      <c r="C215" s="111">
        <v>853</v>
      </c>
      <c r="D215" s="112"/>
      <c r="E215" s="113"/>
      <c r="F215" s="113"/>
      <c r="G215" s="113"/>
      <c r="H215" s="111" t="s">
        <v>46</v>
      </c>
    </row>
    <row r="216" spans="1:8" ht="30" x14ac:dyDescent="0.25">
      <c r="A216" s="50" t="s">
        <v>65</v>
      </c>
      <c r="B216" s="43">
        <v>2400</v>
      </c>
      <c r="C216" s="43" t="s">
        <v>46</v>
      </c>
      <c r="D216" s="45"/>
      <c r="E216" s="44"/>
      <c r="F216" s="44"/>
      <c r="G216" s="44"/>
      <c r="H216" s="43" t="s">
        <v>46</v>
      </c>
    </row>
    <row r="217" spans="1:8" x14ac:dyDescent="0.25">
      <c r="A217" s="42" t="s">
        <v>47</v>
      </c>
      <c r="B217" s="123">
        <v>2410</v>
      </c>
      <c r="C217" s="123">
        <v>613</v>
      </c>
      <c r="D217" s="124"/>
      <c r="E217" s="122"/>
      <c r="F217" s="122"/>
      <c r="G217" s="122"/>
      <c r="H217" s="124"/>
    </row>
    <row r="218" spans="1:8" ht="30" x14ac:dyDescent="0.25">
      <c r="A218" s="42" t="s">
        <v>64</v>
      </c>
      <c r="B218" s="123"/>
      <c r="C218" s="123"/>
      <c r="D218" s="124"/>
      <c r="E218" s="122"/>
      <c r="F218" s="122"/>
      <c r="G218" s="122"/>
      <c r="H218" s="124"/>
    </row>
    <row r="219" spans="1:8" ht="30" x14ac:dyDescent="0.25">
      <c r="A219" s="42" t="s">
        <v>63</v>
      </c>
      <c r="B219" s="43">
        <v>2420</v>
      </c>
      <c r="C219" s="43">
        <v>623</v>
      </c>
      <c r="D219" s="45"/>
      <c r="E219" s="44"/>
      <c r="F219" s="44"/>
      <c r="G219" s="44"/>
      <c r="H219" s="45"/>
    </row>
    <row r="220" spans="1:8" ht="60" x14ac:dyDescent="0.25">
      <c r="A220" s="42" t="s">
        <v>62</v>
      </c>
      <c r="B220" s="43">
        <v>2430</v>
      </c>
      <c r="C220" s="43">
        <v>634</v>
      </c>
      <c r="D220" s="45"/>
      <c r="E220" s="44"/>
      <c r="F220" s="44"/>
      <c r="G220" s="44"/>
      <c r="H220" s="45"/>
    </row>
    <row r="221" spans="1:8" ht="30" x14ac:dyDescent="0.25">
      <c r="A221" s="42" t="s">
        <v>61</v>
      </c>
      <c r="B221" s="43">
        <v>2440</v>
      </c>
      <c r="C221" s="43">
        <v>810</v>
      </c>
      <c r="D221" s="45"/>
      <c r="E221" s="44"/>
      <c r="F221" s="44"/>
      <c r="G221" s="44"/>
      <c r="H221" s="45"/>
    </row>
    <row r="222" spans="1:8" x14ac:dyDescent="0.25">
      <c r="A222" s="42" t="s">
        <v>60</v>
      </c>
      <c r="B222" s="43">
        <v>2450</v>
      </c>
      <c r="C222" s="43">
        <v>862</v>
      </c>
      <c r="D222" s="45"/>
      <c r="E222" s="44"/>
      <c r="F222" s="44"/>
      <c r="G222" s="44"/>
      <c r="H222" s="45"/>
    </row>
    <row r="223" spans="1:8" ht="45" x14ac:dyDescent="0.25">
      <c r="A223" s="42" t="s">
        <v>59</v>
      </c>
      <c r="B223" s="43">
        <v>2460</v>
      </c>
      <c r="C223" s="43">
        <v>863</v>
      </c>
      <c r="D223" s="45"/>
      <c r="E223" s="44"/>
      <c r="F223" s="44"/>
      <c r="G223" s="44"/>
      <c r="H223" s="45"/>
    </row>
    <row r="224" spans="1:8" x14ac:dyDescent="0.25">
      <c r="A224" s="42"/>
      <c r="B224" s="43"/>
      <c r="C224" s="43"/>
      <c r="D224" s="45"/>
      <c r="E224" s="44"/>
      <c r="F224" s="44"/>
      <c r="G224" s="44"/>
      <c r="H224" s="45"/>
    </row>
    <row r="225" spans="1:8" ht="30" x14ac:dyDescent="0.25">
      <c r="A225" s="50" t="s">
        <v>58</v>
      </c>
      <c r="B225" s="43">
        <v>2500</v>
      </c>
      <c r="C225" s="43" t="s">
        <v>46</v>
      </c>
      <c r="D225" s="45"/>
      <c r="E225" s="44"/>
      <c r="F225" s="44"/>
      <c r="G225" s="44"/>
      <c r="H225" s="43" t="s">
        <v>46</v>
      </c>
    </row>
    <row r="226" spans="1:8" ht="60" x14ac:dyDescent="0.25">
      <c r="A226" s="42" t="s">
        <v>57</v>
      </c>
      <c r="B226" s="43">
        <v>2520</v>
      </c>
      <c r="C226" s="43">
        <v>831</v>
      </c>
      <c r="D226" s="45"/>
      <c r="E226" s="44"/>
      <c r="F226" s="44"/>
      <c r="G226" s="44"/>
      <c r="H226" s="43" t="s">
        <v>46</v>
      </c>
    </row>
    <row r="227" spans="1:8" x14ac:dyDescent="0.25">
      <c r="A227" s="33" t="s">
        <v>56</v>
      </c>
      <c r="B227" s="43">
        <v>2600</v>
      </c>
      <c r="C227" s="43" t="s">
        <v>46</v>
      </c>
      <c r="D227" s="45"/>
      <c r="E227" s="44">
        <f>SUM(E228:E249)</f>
        <v>655100</v>
      </c>
      <c r="F227" s="44">
        <f>SUM(F228:F249)</f>
        <v>687100</v>
      </c>
      <c r="G227" s="44">
        <f>SUM(G228:G249)</f>
        <v>687100</v>
      </c>
      <c r="H227" s="45"/>
    </row>
    <row r="228" spans="1:8" x14ac:dyDescent="0.25">
      <c r="A228" s="42" t="s">
        <v>52</v>
      </c>
      <c r="B228" s="123">
        <v>2610</v>
      </c>
      <c r="C228" s="123">
        <v>241</v>
      </c>
      <c r="D228" s="124"/>
      <c r="E228" s="122"/>
      <c r="F228" s="122"/>
      <c r="G228" s="122"/>
      <c r="H228" s="124"/>
    </row>
    <row r="229" spans="1:8" ht="30" x14ac:dyDescent="0.25">
      <c r="A229" s="42" t="s">
        <v>182</v>
      </c>
      <c r="B229" s="123"/>
      <c r="C229" s="123"/>
      <c r="D229" s="124"/>
      <c r="E229" s="122"/>
      <c r="F229" s="122"/>
      <c r="G229" s="122"/>
      <c r="H229" s="124"/>
    </row>
    <row r="230" spans="1:8" ht="45" x14ac:dyDescent="0.25">
      <c r="A230" s="42" t="s">
        <v>55</v>
      </c>
      <c r="B230" s="43">
        <v>2630</v>
      </c>
      <c r="C230" s="43">
        <v>243</v>
      </c>
      <c r="D230" s="45"/>
      <c r="E230" s="44"/>
      <c r="F230" s="44"/>
      <c r="G230" s="44"/>
      <c r="H230" s="45"/>
    </row>
    <row r="231" spans="1:8" s="47" customFormat="1" x14ac:dyDescent="0.25">
      <c r="A231" s="128" t="s">
        <v>54</v>
      </c>
      <c r="B231" s="128">
        <v>2640</v>
      </c>
      <c r="C231" s="128">
        <v>244</v>
      </c>
      <c r="D231" s="48">
        <v>221</v>
      </c>
      <c r="E231" s="49">
        <v>30400</v>
      </c>
      <c r="F231" s="49">
        <v>30400</v>
      </c>
      <c r="G231" s="49">
        <v>30400</v>
      </c>
      <c r="H231" s="48"/>
    </row>
    <row r="232" spans="1:8" s="47" customFormat="1" x14ac:dyDescent="0.25">
      <c r="A232" s="129"/>
      <c r="B232" s="129"/>
      <c r="C232" s="129"/>
      <c r="D232" s="48">
        <v>222</v>
      </c>
      <c r="E232" s="49"/>
      <c r="F232" s="49"/>
      <c r="G232" s="49"/>
      <c r="H232" s="48"/>
    </row>
    <row r="233" spans="1:8" s="47" customFormat="1" x14ac:dyDescent="0.25">
      <c r="A233" s="129"/>
      <c r="B233" s="129"/>
      <c r="C233" s="129"/>
      <c r="D233" s="48">
        <v>223</v>
      </c>
      <c r="E233" s="49">
        <v>54300</v>
      </c>
      <c r="F233" s="49">
        <v>54300</v>
      </c>
      <c r="G233" s="49">
        <v>54300</v>
      </c>
      <c r="H233" s="48"/>
    </row>
    <row r="234" spans="1:8" s="47" customFormat="1" x14ac:dyDescent="0.25">
      <c r="A234" s="129"/>
      <c r="B234" s="129"/>
      <c r="C234" s="129"/>
      <c r="D234" s="48">
        <v>225</v>
      </c>
      <c r="E234" s="49">
        <v>75892.460000000006</v>
      </c>
      <c r="F234" s="49">
        <v>115400</v>
      </c>
      <c r="G234" s="49">
        <v>115400</v>
      </c>
      <c r="H234" s="48"/>
    </row>
    <row r="235" spans="1:8" s="47" customFormat="1" x14ac:dyDescent="0.25">
      <c r="A235" s="129"/>
      <c r="B235" s="129"/>
      <c r="C235" s="129"/>
      <c r="D235" s="48">
        <v>226</v>
      </c>
      <c r="E235" s="49">
        <v>107570</v>
      </c>
      <c r="F235" s="49">
        <v>171900</v>
      </c>
      <c r="G235" s="49">
        <v>171900</v>
      </c>
      <c r="H235" s="48"/>
    </row>
    <row r="236" spans="1:8" s="47" customFormat="1" x14ac:dyDescent="0.25">
      <c r="A236" s="129"/>
      <c r="B236" s="129"/>
      <c r="C236" s="129"/>
      <c r="D236" s="48">
        <v>310</v>
      </c>
      <c r="E236" s="49">
        <v>155830</v>
      </c>
      <c r="F236" s="49">
        <v>0</v>
      </c>
      <c r="G236" s="49">
        <v>0</v>
      </c>
      <c r="H236" s="48"/>
    </row>
    <row r="237" spans="1:8" s="47" customFormat="1" x14ac:dyDescent="0.25">
      <c r="A237" s="129"/>
      <c r="B237" s="129"/>
      <c r="C237" s="129"/>
      <c r="D237" s="48">
        <v>341</v>
      </c>
      <c r="E237" s="49">
        <v>3000</v>
      </c>
      <c r="F237" s="49">
        <v>3000</v>
      </c>
      <c r="G237" s="49">
        <v>3000</v>
      </c>
      <c r="H237" s="48"/>
    </row>
    <row r="238" spans="1:8" s="47" customFormat="1" x14ac:dyDescent="0.25">
      <c r="A238" s="129"/>
      <c r="B238" s="129"/>
      <c r="C238" s="129"/>
      <c r="D238" s="48">
        <v>342</v>
      </c>
      <c r="E238" s="49"/>
      <c r="F238" s="49"/>
      <c r="G238" s="49"/>
      <c r="H238" s="48"/>
    </row>
    <row r="239" spans="1:8" s="47" customFormat="1" x14ac:dyDescent="0.25">
      <c r="A239" s="129"/>
      <c r="B239" s="129"/>
      <c r="C239" s="129"/>
      <c r="D239" s="48">
        <v>343</v>
      </c>
      <c r="E239" s="49"/>
      <c r="F239" s="49"/>
      <c r="G239" s="49"/>
      <c r="H239" s="48"/>
    </row>
    <row r="240" spans="1:8" s="47" customFormat="1" x14ac:dyDescent="0.25">
      <c r="A240" s="129"/>
      <c r="B240" s="129"/>
      <c r="C240" s="129"/>
      <c r="D240" s="48">
        <v>344</v>
      </c>
      <c r="E240" s="49">
        <v>15353.61</v>
      </c>
      <c r="F240" s="49">
        <v>25000</v>
      </c>
      <c r="G240" s="49">
        <v>25000</v>
      </c>
      <c r="H240" s="48"/>
    </row>
    <row r="241" spans="1:8" s="47" customFormat="1" x14ac:dyDescent="0.25">
      <c r="A241" s="129"/>
      <c r="B241" s="129"/>
      <c r="C241" s="129"/>
      <c r="D241" s="48">
        <v>345</v>
      </c>
      <c r="E241" s="49"/>
      <c r="F241" s="49"/>
      <c r="G241" s="49"/>
      <c r="H241" s="48"/>
    </row>
    <row r="242" spans="1:8" s="47" customFormat="1" x14ac:dyDescent="0.25">
      <c r="A242" s="129"/>
      <c r="B242" s="129"/>
      <c r="C242" s="129"/>
      <c r="D242" s="48">
        <v>346</v>
      </c>
      <c r="E242" s="49">
        <v>24153.93</v>
      </c>
      <c r="F242" s="49">
        <v>98500</v>
      </c>
      <c r="G242" s="49">
        <v>98500</v>
      </c>
      <c r="H242" s="48"/>
    </row>
    <row r="243" spans="1:8" s="47" customFormat="1" x14ac:dyDescent="0.25">
      <c r="A243" s="130"/>
      <c r="B243" s="130"/>
      <c r="C243" s="130"/>
      <c r="D243" s="48">
        <v>349</v>
      </c>
      <c r="E243" s="49"/>
      <c r="F243" s="49"/>
      <c r="G243" s="49"/>
      <c r="H243" s="48"/>
    </row>
    <row r="244" spans="1:8" x14ac:dyDescent="0.25">
      <c r="A244" s="63" t="s">
        <v>47</v>
      </c>
      <c r="B244" s="90"/>
      <c r="C244" s="90"/>
      <c r="D244" s="90"/>
      <c r="E244" s="91"/>
      <c r="F244" s="91"/>
      <c r="G244" s="91"/>
      <c r="H244" s="90"/>
    </row>
    <row r="245" spans="1:8" ht="60" x14ac:dyDescent="0.25">
      <c r="A245" s="42" t="s">
        <v>198</v>
      </c>
      <c r="B245" s="86">
        <v>2650</v>
      </c>
      <c r="C245" s="86">
        <v>246</v>
      </c>
      <c r="D245" s="84"/>
      <c r="E245" s="85"/>
      <c r="F245" s="85"/>
      <c r="G245" s="85"/>
      <c r="H245" s="84"/>
    </row>
    <row r="246" spans="1:8" x14ac:dyDescent="0.25">
      <c r="A246" s="98" t="s">
        <v>53</v>
      </c>
      <c r="B246" s="87">
        <v>2660</v>
      </c>
      <c r="C246" s="87">
        <v>247</v>
      </c>
      <c r="D246" s="88">
        <v>223</v>
      </c>
      <c r="E246" s="89">
        <v>188600</v>
      </c>
      <c r="F246" s="89">
        <v>188600</v>
      </c>
      <c r="G246" s="89">
        <v>188600</v>
      </c>
      <c r="H246" s="88"/>
    </row>
    <row r="247" spans="1:8" ht="45" x14ac:dyDescent="0.25">
      <c r="A247" s="94" t="s">
        <v>199</v>
      </c>
      <c r="B247" s="95">
        <v>2700</v>
      </c>
      <c r="C247" s="95">
        <v>400</v>
      </c>
      <c r="D247" s="96"/>
      <c r="E247" s="97"/>
      <c r="F247" s="97"/>
      <c r="G247" s="97"/>
      <c r="H247" s="96"/>
    </row>
    <row r="248" spans="1:8" x14ac:dyDescent="0.25">
      <c r="A248" s="94" t="s">
        <v>52</v>
      </c>
      <c r="B248" s="95"/>
      <c r="C248" s="95"/>
      <c r="D248" s="96"/>
      <c r="E248" s="97"/>
      <c r="F248" s="97"/>
      <c r="G248" s="97"/>
      <c r="H248" s="96"/>
    </row>
    <row r="249" spans="1:8" ht="60" x14ac:dyDescent="0.25">
      <c r="A249" s="94" t="s">
        <v>200</v>
      </c>
      <c r="B249" s="95">
        <v>2710</v>
      </c>
      <c r="C249" s="95">
        <v>406</v>
      </c>
      <c r="D249" s="96"/>
      <c r="E249" s="97"/>
      <c r="F249" s="97"/>
      <c r="G249" s="97"/>
      <c r="H249" s="96"/>
    </row>
    <row r="250" spans="1:8" ht="60" x14ac:dyDescent="0.25">
      <c r="A250" s="94" t="s">
        <v>201</v>
      </c>
      <c r="B250" s="95">
        <v>2720</v>
      </c>
      <c r="C250" s="95">
        <v>407</v>
      </c>
      <c r="D250" s="96"/>
      <c r="E250" s="97"/>
      <c r="F250" s="97"/>
      <c r="G250" s="97"/>
      <c r="H250" s="96"/>
    </row>
    <row r="251" spans="1:8" x14ac:dyDescent="0.25">
      <c r="A251" s="31" t="s">
        <v>90</v>
      </c>
      <c r="B251" s="86">
        <v>3000</v>
      </c>
      <c r="C251" s="86">
        <v>100</v>
      </c>
      <c r="D251" s="84"/>
      <c r="E251" s="85"/>
      <c r="F251" s="85"/>
      <c r="G251" s="85"/>
      <c r="H251" s="86" t="s">
        <v>46</v>
      </c>
    </row>
    <row r="252" spans="1:8" x14ac:dyDescent="0.25">
      <c r="A252" s="42" t="s">
        <v>52</v>
      </c>
      <c r="B252" s="123">
        <v>3010</v>
      </c>
      <c r="C252" s="124"/>
      <c r="D252" s="124"/>
      <c r="E252" s="122"/>
      <c r="F252" s="122"/>
      <c r="G252" s="122"/>
      <c r="H252" s="123" t="s">
        <v>46</v>
      </c>
    </row>
    <row r="253" spans="1:8" x14ac:dyDescent="0.25">
      <c r="A253" s="32" t="s">
        <v>51</v>
      </c>
      <c r="B253" s="123"/>
      <c r="C253" s="124"/>
      <c r="D253" s="124"/>
      <c r="E253" s="122"/>
      <c r="F253" s="122"/>
      <c r="G253" s="122"/>
      <c r="H253" s="123"/>
    </row>
    <row r="254" spans="1:8" x14ac:dyDescent="0.25">
      <c r="A254" s="32" t="s">
        <v>50</v>
      </c>
      <c r="B254" s="86">
        <v>3020</v>
      </c>
      <c r="C254" s="84"/>
      <c r="D254" s="84"/>
      <c r="E254" s="85"/>
      <c r="F254" s="85"/>
      <c r="G254" s="85"/>
      <c r="H254" s="86" t="s">
        <v>46</v>
      </c>
    </row>
    <row r="255" spans="1:8" x14ac:dyDescent="0.25">
      <c r="A255" s="32" t="s">
        <v>49</v>
      </c>
      <c r="B255" s="86">
        <v>3030</v>
      </c>
      <c r="C255" s="84"/>
      <c r="D255" s="84"/>
      <c r="E255" s="85"/>
      <c r="F255" s="85"/>
      <c r="G255" s="85"/>
      <c r="H255" s="86" t="s">
        <v>46</v>
      </c>
    </row>
    <row r="256" spans="1:8" x14ac:dyDescent="0.25">
      <c r="A256" s="31" t="s">
        <v>48</v>
      </c>
      <c r="B256" s="86">
        <v>4000</v>
      </c>
      <c r="C256" s="86" t="s">
        <v>46</v>
      </c>
      <c r="D256" s="84"/>
      <c r="E256" s="85"/>
      <c r="F256" s="85"/>
      <c r="G256" s="85"/>
      <c r="H256" s="86" t="s">
        <v>46</v>
      </c>
    </row>
    <row r="257" spans="1:8" x14ac:dyDescent="0.25">
      <c r="A257" s="42" t="s">
        <v>47</v>
      </c>
      <c r="B257" s="123">
        <v>4010</v>
      </c>
      <c r="C257" s="123">
        <v>610</v>
      </c>
      <c r="D257" s="124"/>
      <c r="E257" s="122"/>
      <c r="F257" s="122"/>
      <c r="G257" s="122"/>
      <c r="H257" s="123" t="s">
        <v>46</v>
      </c>
    </row>
    <row r="258" spans="1:8" x14ac:dyDescent="0.25">
      <c r="A258" s="42" t="s">
        <v>45</v>
      </c>
      <c r="B258" s="123"/>
      <c r="C258" s="123"/>
      <c r="D258" s="124"/>
      <c r="E258" s="122"/>
      <c r="F258" s="122"/>
      <c r="G258" s="122"/>
      <c r="H258" s="123"/>
    </row>
    <row r="259" spans="1:8" s="51" customFormat="1" ht="28.5" x14ac:dyDescent="0.25">
      <c r="A259" s="52" t="s">
        <v>89</v>
      </c>
      <c r="B259" s="54">
        <v>2000</v>
      </c>
      <c r="C259" s="54" t="s">
        <v>46</v>
      </c>
      <c r="D259" s="52"/>
      <c r="E259" s="53">
        <f>E301+E285</f>
        <v>71536.36</v>
      </c>
      <c r="F259" s="53">
        <f>F301</f>
        <v>6500</v>
      </c>
      <c r="G259" s="53">
        <f>G301</f>
        <v>0</v>
      </c>
      <c r="H259" s="52"/>
    </row>
    <row r="260" spans="1:8" x14ac:dyDescent="0.25">
      <c r="A260" s="50" t="s">
        <v>52</v>
      </c>
      <c r="B260" s="123">
        <v>2100</v>
      </c>
      <c r="C260" s="123" t="s">
        <v>46</v>
      </c>
      <c r="D260" s="124"/>
      <c r="E260" s="122"/>
      <c r="F260" s="122"/>
      <c r="G260" s="122"/>
      <c r="H260" s="123" t="s">
        <v>46</v>
      </c>
    </row>
    <row r="261" spans="1:8" x14ac:dyDescent="0.25">
      <c r="A261" s="50" t="s">
        <v>88</v>
      </c>
      <c r="B261" s="123"/>
      <c r="C261" s="123"/>
      <c r="D261" s="124"/>
      <c r="E261" s="122"/>
      <c r="F261" s="122"/>
      <c r="G261" s="122"/>
      <c r="H261" s="123"/>
    </row>
    <row r="262" spans="1:8" x14ac:dyDescent="0.25">
      <c r="A262" s="42" t="s">
        <v>52</v>
      </c>
      <c r="B262" s="123">
        <v>2110</v>
      </c>
      <c r="C262" s="123">
        <v>111</v>
      </c>
      <c r="D262" s="124"/>
      <c r="E262" s="122"/>
      <c r="F262" s="122"/>
      <c r="G262" s="122"/>
      <c r="H262" s="123" t="s">
        <v>46</v>
      </c>
    </row>
    <row r="263" spans="1:8" x14ac:dyDescent="0.25">
      <c r="A263" s="42" t="s">
        <v>87</v>
      </c>
      <c r="B263" s="123"/>
      <c r="C263" s="123"/>
      <c r="D263" s="124"/>
      <c r="E263" s="122"/>
      <c r="F263" s="122"/>
      <c r="G263" s="122"/>
      <c r="H263" s="123"/>
    </row>
    <row r="264" spans="1:8" ht="30" x14ac:dyDescent="0.25">
      <c r="A264" s="42" t="s">
        <v>86</v>
      </c>
      <c r="B264" s="43">
        <v>2120</v>
      </c>
      <c r="C264" s="43">
        <v>112</v>
      </c>
      <c r="D264" s="45"/>
      <c r="E264" s="44"/>
      <c r="F264" s="44"/>
      <c r="G264" s="44"/>
      <c r="H264" s="43" t="s">
        <v>46</v>
      </c>
    </row>
    <row r="265" spans="1:8" ht="45" x14ac:dyDescent="0.25">
      <c r="A265" s="42" t="s">
        <v>85</v>
      </c>
      <c r="B265" s="43">
        <v>2130</v>
      </c>
      <c r="C265" s="43">
        <v>113</v>
      </c>
      <c r="D265" s="45"/>
      <c r="E265" s="44"/>
      <c r="F265" s="44"/>
      <c r="G265" s="44"/>
      <c r="H265" s="43" t="s">
        <v>46</v>
      </c>
    </row>
    <row r="266" spans="1:8" ht="60" x14ac:dyDescent="0.25">
      <c r="A266" s="42" t="s">
        <v>84</v>
      </c>
      <c r="B266" s="43">
        <v>2140</v>
      </c>
      <c r="C266" s="43">
        <v>119</v>
      </c>
      <c r="D266" s="45"/>
      <c r="E266" s="44"/>
      <c r="F266" s="44"/>
      <c r="G266" s="44"/>
      <c r="H266" s="43" t="s">
        <v>46</v>
      </c>
    </row>
    <row r="267" spans="1:8" x14ac:dyDescent="0.25">
      <c r="A267" s="46" t="s">
        <v>52</v>
      </c>
      <c r="B267" s="123">
        <v>2141</v>
      </c>
      <c r="C267" s="123">
        <v>119</v>
      </c>
      <c r="D267" s="124"/>
      <c r="E267" s="122"/>
      <c r="F267" s="122"/>
      <c r="G267" s="122"/>
      <c r="H267" s="123" t="s">
        <v>46</v>
      </c>
    </row>
    <row r="268" spans="1:8" x14ac:dyDescent="0.25">
      <c r="A268" s="46" t="s">
        <v>83</v>
      </c>
      <c r="B268" s="123"/>
      <c r="C268" s="123"/>
      <c r="D268" s="124"/>
      <c r="E268" s="122"/>
      <c r="F268" s="122"/>
      <c r="G268" s="122"/>
      <c r="H268" s="123"/>
    </row>
    <row r="269" spans="1:8" x14ac:dyDescent="0.25">
      <c r="A269" s="46" t="s">
        <v>82</v>
      </c>
      <c r="B269" s="43">
        <v>2142</v>
      </c>
      <c r="C269" s="43">
        <v>119</v>
      </c>
      <c r="D269" s="45"/>
      <c r="E269" s="44"/>
      <c r="F269" s="44"/>
      <c r="G269" s="44"/>
      <c r="H269" s="43" t="s">
        <v>46</v>
      </c>
    </row>
    <row r="270" spans="1:8" ht="30" x14ac:dyDescent="0.25">
      <c r="A270" s="42" t="s">
        <v>81</v>
      </c>
      <c r="B270" s="43">
        <v>2150</v>
      </c>
      <c r="C270" s="43">
        <v>131</v>
      </c>
      <c r="D270" s="45"/>
      <c r="E270" s="44"/>
      <c r="F270" s="44"/>
      <c r="G270" s="44"/>
      <c r="H270" s="43" t="s">
        <v>46</v>
      </c>
    </row>
    <row r="271" spans="1:8" ht="45" x14ac:dyDescent="0.25">
      <c r="A271" s="42" t="s">
        <v>80</v>
      </c>
      <c r="B271" s="43">
        <v>2160</v>
      </c>
      <c r="C271" s="43">
        <v>133</v>
      </c>
      <c r="D271" s="45"/>
      <c r="E271" s="44"/>
      <c r="F271" s="44"/>
      <c r="G271" s="44"/>
      <c r="H271" s="43" t="s">
        <v>79</v>
      </c>
    </row>
    <row r="272" spans="1:8" ht="30" x14ac:dyDescent="0.25">
      <c r="A272" s="42" t="s">
        <v>78</v>
      </c>
      <c r="B272" s="43">
        <v>2170</v>
      </c>
      <c r="C272" s="43">
        <v>134</v>
      </c>
      <c r="D272" s="45"/>
      <c r="E272" s="44"/>
      <c r="F272" s="44"/>
      <c r="G272" s="44"/>
      <c r="H272" s="43" t="s">
        <v>46</v>
      </c>
    </row>
    <row r="273" spans="1:8" ht="45" x14ac:dyDescent="0.25">
      <c r="A273" s="42" t="s">
        <v>77</v>
      </c>
      <c r="B273" s="43">
        <v>2180</v>
      </c>
      <c r="C273" s="43">
        <v>139</v>
      </c>
      <c r="D273" s="45"/>
      <c r="E273" s="44"/>
      <c r="F273" s="44"/>
      <c r="G273" s="44"/>
      <c r="H273" s="43" t="s">
        <v>46</v>
      </c>
    </row>
    <row r="274" spans="1:8" x14ac:dyDescent="0.25">
      <c r="A274" s="46" t="s">
        <v>52</v>
      </c>
      <c r="B274" s="123">
        <v>2181</v>
      </c>
      <c r="C274" s="123">
        <v>139</v>
      </c>
      <c r="D274" s="124"/>
      <c r="E274" s="122"/>
      <c r="F274" s="122"/>
      <c r="G274" s="122"/>
      <c r="H274" s="123" t="s">
        <v>46</v>
      </c>
    </row>
    <row r="275" spans="1:8" x14ac:dyDescent="0.25">
      <c r="A275" s="46" t="s">
        <v>76</v>
      </c>
      <c r="B275" s="123"/>
      <c r="C275" s="123"/>
      <c r="D275" s="124"/>
      <c r="E275" s="122"/>
      <c r="F275" s="122"/>
      <c r="G275" s="122"/>
      <c r="H275" s="123"/>
    </row>
    <row r="276" spans="1:8" x14ac:dyDescent="0.25">
      <c r="A276" s="50" t="s">
        <v>75</v>
      </c>
      <c r="B276" s="43">
        <v>2200</v>
      </c>
      <c r="C276" s="43">
        <v>300</v>
      </c>
      <c r="D276" s="45"/>
      <c r="E276" s="44"/>
      <c r="F276" s="44"/>
      <c r="G276" s="44"/>
      <c r="H276" s="43" t="s">
        <v>46</v>
      </c>
    </row>
    <row r="277" spans="1:8" x14ac:dyDescent="0.25">
      <c r="A277" s="42" t="s">
        <v>52</v>
      </c>
      <c r="B277" s="123">
        <v>2210</v>
      </c>
      <c r="C277" s="123">
        <v>320</v>
      </c>
      <c r="D277" s="124"/>
      <c r="E277" s="122"/>
      <c r="F277" s="122"/>
      <c r="G277" s="122"/>
      <c r="H277" s="123" t="s">
        <v>46</v>
      </c>
    </row>
    <row r="278" spans="1:8" ht="30" x14ac:dyDescent="0.25">
      <c r="A278" s="42" t="s">
        <v>74</v>
      </c>
      <c r="B278" s="123"/>
      <c r="C278" s="123"/>
      <c r="D278" s="124"/>
      <c r="E278" s="122"/>
      <c r="F278" s="122"/>
      <c r="G278" s="122"/>
      <c r="H278" s="123"/>
    </row>
    <row r="279" spans="1:8" x14ac:dyDescent="0.25">
      <c r="A279" s="46" t="s">
        <v>47</v>
      </c>
      <c r="B279" s="123">
        <v>2211</v>
      </c>
      <c r="C279" s="123">
        <v>321</v>
      </c>
      <c r="D279" s="124"/>
      <c r="E279" s="122"/>
      <c r="F279" s="122"/>
      <c r="G279" s="122"/>
      <c r="H279" s="123" t="s">
        <v>46</v>
      </c>
    </row>
    <row r="280" spans="1:8" ht="45" x14ac:dyDescent="0.25">
      <c r="A280" s="46" t="s">
        <v>73</v>
      </c>
      <c r="B280" s="123"/>
      <c r="C280" s="123"/>
      <c r="D280" s="124"/>
      <c r="E280" s="122"/>
      <c r="F280" s="122"/>
      <c r="G280" s="122"/>
      <c r="H280" s="123"/>
    </row>
    <row r="281" spans="1:8" x14ac:dyDescent="0.25">
      <c r="A281" s="45"/>
      <c r="B281" s="45"/>
      <c r="C281" s="45"/>
      <c r="D281" s="45"/>
      <c r="E281" s="44"/>
      <c r="F281" s="44"/>
      <c r="G281" s="44"/>
      <c r="H281" s="45"/>
    </row>
    <row r="282" spans="1:8" ht="60" x14ac:dyDescent="0.25">
      <c r="A282" s="42" t="s">
        <v>72</v>
      </c>
      <c r="B282" s="43">
        <v>2220</v>
      </c>
      <c r="C282" s="43">
        <v>340</v>
      </c>
      <c r="D282" s="45"/>
      <c r="E282" s="44"/>
      <c r="F282" s="44"/>
      <c r="G282" s="44"/>
      <c r="H282" s="43" t="s">
        <v>46</v>
      </c>
    </row>
    <row r="283" spans="1:8" ht="90" x14ac:dyDescent="0.25">
      <c r="A283" s="42" t="s">
        <v>71</v>
      </c>
      <c r="B283" s="43">
        <v>2230</v>
      </c>
      <c r="C283" s="43">
        <v>350</v>
      </c>
      <c r="D283" s="45"/>
      <c r="E283" s="44"/>
      <c r="F283" s="44"/>
      <c r="G283" s="44"/>
      <c r="H283" s="43" t="s">
        <v>46</v>
      </c>
    </row>
    <row r="284" spans="1:8" x14ac:dyDescent="0.25">
      <c r="A284" s="42" t="s">
        <v>70</v>
      </c>
      <c r="B284" s="43">
        <v>2240</v>
      </c>
      <c r="C284" s="43">
        <v>360</v>
      </c>
      <c r="D284" s="45"/>
      <c r="E284" s="44"/>
      <c r="F284" s="44"/>
      <c r="G284" s="44"/>
      <c r="H284" s="43" t="s">
        <v>46</v>
      </c>
    </row>
    <row r="285" spans="1:8" x14ac:dyDescent="0.25">
      <c r="A285" s="50" t="s">
        <v>69</v>
      </c>
      <c r="B285" s="43">
        <v>2300</v>
      </c>
      <c r="C285" s="43">
        <v>850</v>
      </c>
      <c r="D285" s="45"/>
      <c r="E285" s="44">
        <f>SUM(E286)</f>
        <v>17404</v>
      </c>
      <c r="F285" s="44">
        <v>0</v>
      </c>
      <c r="G285" s="44">
        <v>0</v>
      </c>
      <c r="H285" s="43" t="s">
        <v>46</v>
      </c>
    </row>
    <row r="286" spans="1:8" x14ac:dyDescent="0.25">
      <c r="A286" s="115" t="s">
        <v>47</v>
      </c>
      <c r="B286" s="131">
        <v>2310</v>
      </c>
      <c r="C286" s="131">
        <v>851</v>
      </c>
      <c r="D286" s="133">
        <v>291</v>
      </c>
      <c r="E286" s="132">
        <v>17404</v>
      </c>
      <c r="F286" s="132">
        <v>0</v>
      </c>
      <c r="G286" s="132">
        <v>0</v>
      </c>
      <c r="H286" s="131" t="s">
        <v>46</v>
      </c>
    </row>
    <row r="287" spans="1:8" ht="30" x14ac:dyDescent="0.25">
      <c r="A287" s="115" t="s">
        <v>68</v>
      </c>
      <c r="B287" s="131"/>
      <c r="C287" s="131"/>
      <c r="D287" s="133"/>
      <c r="E287" s="132"/>
      <c r="F287" s="132"/>
      <c r="G287" s="132"/>
      <c r="H287" s="131"/>
    </row>
    <row r="288" spans="1:8" ht="45" x14ac:dyDescent="0.25">
      <c r="A288" s="42" t="s">
        <v>67</v>
      </c>
      <c r="B288" s="43">
        <v>2320</v>
      </c>
      <c r="C288" s="43">
        <v>852</v>
      </c>
      <c r="D288" s="45"/>
      <c r="E288" s="114"/>
      <c r="F288" s="44"/>
      <c r="G288" s="44"/>
      <c r="H288" s="43" t="s">
        <v>46</v>
      </c>
    </row>
    <row r="289" spans="1:8" ht="30" x14ac:dyDescent="0.25">
      <c r="A289" s="42" t="s">
        <v>66</v>
      </c>
      <c r="B289" s="43">
        <v>2330</v>
      </c>
      <c r="C289" s="43">
        <v>853</v>
      </c>
      <c r="D289" s="45"/>
      <c r="E289" s="44"/>
      <c r="F289" s="44"/>
      <c r="G289" s="44"/>
      <c r="H289" s="43" t="s">
        <v>46</v>
      </c>
    </row>
    <row r="290" spans="1:8" ht="30" x14ac:dyDescent="0.25">
      <c r="A290" s="50" t="s">
        <v>65</v>
      </c>
      <c r="B290" s="43">
        <v>2400</v>
      </c>
      <c r="C290" s="43" t="s">
        <v>46</v>
      </c>
      <c r="D290" s="45"/>
      <c r="E290" s="44"/>
      <c r="F290" s="44"/>
      <c r="G290" s="44"/>
      <c r="H290" s="43" t="s">
        <v>46</v>
      </c>
    </row>
    <row r="291" spans="1:8" x14ac:dyDescent="0.25">
      <c r="A291" s="42" t="s">
        <v>47</v>
      </c>
      <c r="B291" s="123">
        <v>2410</v>
      </c>
      <c r="C291" s="123">
        <v>613</v>
      </c>
      <c r="D291" s="124"/>
      <c r="E291" s="122"/>
      <c r="F291" s="122"/>
      <c r="G291" s="122"/>
      <c r="H291" s="124"/>
    </row>
    <row r="292" spans="1:8" ht="30" x14ac:dyDescent="0.25">
      <c r="A292" s="42" t="s">
        <v>64</v>
      </c>
      <c r="B292" s="123"/>
      <c r="C292" s="123"/>
      <c r="D292" s="124"/>
      <c r="E292" s="122"/>
      <c r="F292" s="122"/>
      <c r="G292" s="122"/>
      <c r="H292" s="124"/>
    </row>
    <row r="293" spans="1:8" ht="30" x14ac:dyDescent="0.25">
      <c r="A293" s="42" t="s">
        <v>63</v>
      </c>
      <c r="B293" s="43">
        <v>2420</v>
      </c>
      <c r="C293" s="43">
        <v>623</v>
      </c>
      <c r="D293" s="45"/>
      <c r="E293" s="44"/>
      <c r="F293" s="44"/>
      <c r="G293" s="44"/>
      <c r="H293" s="45"/>
    </row>
    <row r="294" spans="1:8" ht="60" x14ac:dyDescent="0.25">
      <c r="A294" s="42" t="s">
        <v>62</v>
      </c>
      <c r="B294" s="43">
        <v>2430</v>
      </c>
      <c r="C294" s="43">
        <v>634</v>
      </c>
      <c r="D294" s="45"/>
      <c r="E294" s="44"/>
      <c r="F294" s="44"/>
      <c r="G294" s="44"/>
      <c r="H294" s="45"/>
    </row>
    <row r="295" spans="1:8" ht="30" x14ac:dyDescent="0.25">
      <c r="A295" s="42" t="s">
        <v>61</v>
      </c>
      <c r="B295" s="43">
        <v>2440</v>
      </c>
      <c r="C295" s="43">
        <v>810</v>
      </c>
      <c r="D295" s="45"/>
      <c r="E295" s="44"/>
      <c r="F295" s="44"/>
      <c r="G295" s="44"/>
      <c r="H295" s="45"/>
    </row>
    <row r="296" spans="1:8" x14ac:dyDescent="0.25">
      <c r="A296" s="42" t="s">
        <v>60</v>
      </c>
      <c r="B296" s="43">
        <v>2450</v>
      </c>
      <c r="C296" s="43">
        <v>862</v>
      </c>
      <c r="D296" s="45"/>
      <c r="E296" s="44"/>
      <c r="F296" s="44"/>
      <c r="G296" s="44"/>
      <c r="H296" s="45"/>
    </row>
    <row r="297" spans="1:8" ht="45" x14ac:dyDescent="0.25">
      <c r="A297" s="42" t="s">
        <v>59</v>
      </c>
      <c r="B297" s="43">
        <v>2460</v>
      </c>
      <c r="C297" s="43">
        <v>863</v>
      </c>
      <c r="D297" s="45"/>
      <c r="E297" s="44"/>
      <c r="F297" s="44"/>
      <c r="G297" s="44"/>
      <c r="H297" s="45"/>
    </row>
    <row r="298" spans="1:8" x14ac:dyDescent="0.25">
      <c r="A298" s="42"/>
      <c r="B298" s="43"/>
      <c r="C298" s="43"/>
      <c r="D298" s="45"/>
      <c r="E298" s="44"/>
      <c r="F298" s="44"/>
      <c r="G298" s="44"/>
      <c r="H298" s="45"/>
    </row>
    <row r="299" spans="1:8" ht="30" x14ac:dyDescent="0.25">
      <c r="A299" s="50" t="s">
        <v>58</v>
      </c>
      <c r="B299" s="43">
        <v>2500</v>
      </c>
      <c r="C299" s="43" t="s">
        <v>46</v>
      </c>
      <c r="D299" s="45"/>
      <c r="E299" s="44"/>
      <c r="F299" s="44"/>
      <c r="G299" s="44"/>
      <c r="H299" s="43" t="s">
        <v>46</v>
      </c>
    </row>
    <row r="300" spans="1:8" ht="60" x14ac:dyDescent="0.25">
      <c r="A300" s="42" t="s">
        <v>57</v>
      </c>
      <c r="B300" s="43">
        <v>2520</v>
      </c>
      <c r="C300" s="43">
        <v>831</v>
      </c>
      <c r="D300" s="45"/>
      <c r="E300" s="44"/>
      <c r="F300" s="44"/>
      <c r="G300" s="44"/>
      <c r="H300" s="43" t="s">
        <v>46</v>
      </c>
    </row>
    <row r="301" spans="1:8" x14ac:dyDescent="0.25">
      <c r="A301" s="33" t="s">
        <v>56</v>
      </c>
      <c r="B301" s="43">
        <v>2600</v>
      </c>
      <c r="C301" s="43" t="s">
        <v>46</v>
      </c>
      <c r="D301" s="45"/>
      <c r="E301" s="44">
        <f>SUM(E302:E323)</f>
        <v>54132.36</v>
      </c>
      <c r="F301" s="44">
        <f>SUM(F305:F317)</f>
        <v>6500</v>
      </c>
      <c r="G301" s="44">
        <f>SUM(G305:G317)</f>
        <v>0</v>
      </c>
      <c r="H301" s="45"/>
    </row>
    <row r="302" spans="1:8" x14ac:dyDescent="0.25">
      <c r="A302" s="42" t="s">
        <v>52</v>
      </c>
      <c r="B302" s="123">
        <v>2610</v>
      </c>
      <c r="C302" s="123">
        <v>241</v>
      </c>
      <c r="D302" s="124"/>
      <c r="E302" s="122"/>
      <c r="F302" s="122"/>
      <c r="G302" s="122"/>
      <c r="H302" s="124"/>
    </row>
    <row r="303" spans="1:8" ht="30" x14ac:dyDescent="0.25">
      <c r="A303" s="42" t="s">
        <v>182</v>
      </c>
      <c r="B303" s="123"/>
      <c r="C303" s="123"/>
      <c r="D303" s="124"/>
      <c r="E303" s="122"/>
      <c r="F303" s="122"/>
      <c r="G303" s="122"/>
      <c r="H303" s="124"/>
    </row>
    <row r="304" spans="1:8" ht="45" x14ac:dyDescent="0.25">
      <c r="A304" s="42" t="s">
        <v>55</v>
      </c>
      <c r="B304" s="43">
        <v>2630</v>
      </c>
      <c r="C304" s="43">
        <v>243</v>
      </c>
      <c r="D304" s="45"/>
      <c r="E304" s="44"/>
      <c r="F304" s="44"/>
      <c r="G304" s="44"/>
      <c r="H304" s="45"/>
    </row>
    <row r="305" spans="1:8" s="47" customFormat="1" x14ac:dyDescent="0.25">
      <c r="A305" s="128" t="s">
        <v>54</v>
      </c>
      <c r="B305" s="128">
        <v>2640</v>
      </c>
      <c r="C305" s="128">
        <v>244</v>
      </c>
      <c r="D305" s="48">
        <v>221</v>
      </c>
      <c r="E305" s="49"/>
      <c r="F305" s="49"/>
      <c r="G305" s="49"/>
      <c r="H305" s="48"/>
    </row>
    <row r="306" spans="1:8" s="47" customFormat="1" x14ac:dyDescent="0.25">
      <c r="A306" s="129"/>
      <c r="B306" s="129"/>
      <c r="C306" s="129"/>
      <c r="D306" s="48">
        <v>222</v>
      </c>
      <c r="E306" s="49"/>
      <c r="F306" s="49"/>
      <c r="G306" s="49"/>
      <c r="H306" s="48"/>
    </row>
    <row r="307" spans="1:8" s="47" customFormat="1" x14ac:dyDescent="0.25">
      <c r="A307" s="129"/>
      <c r="B307" s="129"/>
      <c r="C307" s="129"/>
      <c r="D307" s="48">
        <v>223</v>
      </c>
      <c r="E307" s="49"/>
      <c r="F307" s="49"/>
      <c r="G307" s="49"/>
      <c r="H307" s="48"/>
    </row>
    <row r="308" spans="1:8" s="47" customFormat="1" x14ac:dyDescent="0.25">
      <c r="A308" s="129"/>
      <c r="B308" s="129"/>
      <c r="C308" s="129"/>
      <c r="D308" s="48">
        <v>225</v>
      </c>
      <c r="E308" s="49"/>
      <c r="F308" s="49"/>
      <c r="G308" s="49"/>
      <c r="H308" s="48"/>
    </row>
    <row r="309" spans="1:8" s="47" customFormat="1" x14ac:dyDescent="0.25">
      <c r="A309" s="129"/>
      <c r="B309" s="129"/>
      <c r="C309" s="129"/>
      <c r="D309" s="48">
        <v>226</v>
      </c>
      <c r="E309" s="49">
        <v>50000</v>
      </c>
      <c r="F309" s="49">
        <v>0</v>
      </c>
      <c r="G309" s="49">
        <v>0</v>
      </c>
      <c r="H309" s="48"/>
    </row>
    <row r="310" spans="1:8" s="47" customFormat="1" x14ac:dyDescent="0.25">
      <c r="A310" s="129"/>
      <c r="B310" s="129"/>
      <c r="C310" s="129"/>
      <c r="D310" s="48">
        <v>310</v>
      </c>
      <c r="E310" s="49">
        <v>0</v>
      </c>
      <c r="F310" s="49">
        <v>6500</v>
      </c>
      <c r="G310" s="49">
        <v>0</v>
      </c>
      <c r="H310" s="48"/>
    </row>
    <row r="311" spans="1:8" s="47" customFormat="1" x14ac:dyDescent="0.25">
      <c r="A311" s="129"/>
      <c r="B311" s="129"/>
      <c r="C311" s="129"/>
      <c r="D311" s="48">
        <v>341</v>
      </c>
      <c r="E311" s="49"/>
      <c r="F311" s="49"/>
      <c r="G311" s="49"/>
      <c r="H311" s="48"/>
    </row>
    <row r="312" spans="1:8" s="47" customFormat="1" x14ac:dyDescent="0.25">
      <c r="A312" s="129"/>
      <c r="B312" s="129"/>
      <c r="C312" s="129"/>
      <c r="D312" s="48">
        <v>342</v>
      </c>
      <c r="E312" s="49"/>
      <c r="F312" s="49"/>
      <c r="G312" s="49"/>
      <c r="H312" s="48"/>
    </row>
    <row r="313" spans="1:8" s="47" customFormat="1" x14ac:dyDescent="0.25">
      <c r="A313" s="129"/>
      <c r="B313" s="129"/>
      <c r="C313" s="129"/>
      <c r="D313" s="48">
        <v>343</v>
      </c>
      <c r="E313" s="49"/>
      <c r="F313" s="49"/>
      <c r="G313" s="49"/>
      <c r="H313" s="48"/>
    </row>
    <row r="314" spans="1:8" s="47" customFormat="1" x14ac:dyDescent="0.25">
      <c r="A314" s="129"/>
      <c r="B314" s="129"/>
      <c r="C314" s="129"/>
      <c r="D314" s="48">
        <v>344</v>
      </c>
      <c r="E314" s="49"/>
      <c r="F314" s="49"/>
      <c r="G314" s="49"/>
      <c r="H314" s="48"/>
    </row>
    <row r="315" spans="1:8" s="47" customFormat="1" x14ac:dyDescent="0.25">
      <c r="A315" s="129"/>
      <c r="B315" s="129"/>
      <c r="C315" s="129"/>
      <c r="D315" s="48">
        <v>345</v>
      </c>
      <c r="E315" s="49"/>
      <c r="F315" s="49"/>
      <c r="G315" s="49"/>
      <c r="H315" s="48"/>
    </row>
    <row r="316" spans="1:8" s="47" customFormat="1" x14ac:dyDescent="0.25">
      <c r="A316" s="129"/>
      <c r="B316" s="129"/>
      <c r="C316" s="129"/>
      <c r="D316" s="48">
        <v>346</v>
      </c>
      <c r="E316" s="49"/>
      <c r="F316" s="49"/>
      <c r="G316" s="49"/>
      <c r="H316" s="48"/>
    </row>
    <row r="317" spans="1:8" s="47" customFormat="1" x14ac:dyDescent="0.25">
      <c r="A317" s="130"/>
      <c r="B317" s="130"/>
      <c r="C317" s="130"/>
      <c r="D317" s="48">
        <v>349</v>
      </c>
      <c r="E317" s="49"/>
      <c r="F317" s="49"/>
      <c r="G317" s="49"/>
      <c r="H317" s="48"/>
    </row>
    <row r="318" spans="1:8" x14ac:dyDescent="0.25">
      <c r="A318" s="63" t="s">
        <v>47</v>
      </c>
      <c r="B318" s="90"/>
      <c r="C318" s="90"/>
      <c r="D318" s="90"/>
      <c r="E318" s="91"/>
      <c r="F318" s="91"/>
      <c r="G318" s="91"/>
      <c r="H318" s="90"/>
    </row>
    <row r="319" spans="1:8" ht="60" x14ac:dyDescent="0.25">
      <c r="A319" s="42" t="s">
        <v>198</v>
      </c>
      <c r="B319" s="86">
        <v>2650</v>
      </c>
      <c r="C319" s="86">
        <v>246</v>
      </c>
      <c r="D319" s="84"/>
      <c r="E319" s="85"/>
      <c r="F319" s="85"/>
      <c r="G319" s="85"/>
      <c r="H319" s="84"/>
    </row>
    <row r="320" spans="1:8" x14ac:dyDescent="0.25">
      <c r="A320" s="98" t="s">
        <v>53</v>
      </c>
      <c r="B320" s="87">
        <v>2660</v>
      </c>
      <c r="C320" s="87">
        <v>247</v>
      </c>
      <c r="D320" s="88">
        <v>223</v>
      </c>
      <c r="E320" s="89">
        <v>4132.3599999999997</v>
      </c>
      <c r="F320" s="89">
        <f t="shared" ref="F320:G320" si="3">F384+F460+F533</f>
        <v>0</v>
      </c>
      <c r="G320" s="89">
        <f t="shared" si="3"/>
        <v>0</v>
      </c>
      <c r="H320" s="88"/>
    </row>
    <row r="321" spans="1:8" ht="45" x14ac:dyDescent="0.25">
      <c r="A321" s="94" t="s">
        <v>199</v>
      </c>
      <c r="B321" s="95">
        <v>2700</v>
      </c>
      <c r="C321" s="95">
        <v>400</v>
      </c>
      <c r="D321" s="96"/>
      <c r="E321" s="97"/>
      <c r="F321" s="97"/>
      <c r="G321" s="97"/>
      <c r="H321" s="96"/>
    </row>
    <row r="322" spans="1:8" x14ac:dyDescent="0.25">
      <c r="A322" s="94" t="s">
        <v>52</v>
      </c>
      <c r="B322" s="95"/>
      <c r="C322" s="95"/>
      <c r="D322" s="96"/>
      <c r="E322" s="97"/>
      <c r="F322" s="97"/>
      <c r="G322" s="97"/>
      <c r="H322" s="96"/>
    </row>
    <row r="323" spans="1:8" ht="60" x14ac:dyDescent="0.25">
      <c r="A323" s="94" t="s">
        <v>200</v>
      </c>
      <c r="B323" s="95">
        <v>2710</v>
      </c>
      <c r="C323" s="95">
        <v>406</v>
      </c>
      <c r="D323" s="96"/>
      <c r="E323" s="97"/>
      <c r="F323" s="97"/>
      <c r="G323" s="97"/>
      <c r="H323" s="96"/>
    </row>
    <row r="324" spans="1:8" ht="60" x14ac:dyDescent="0.25">
      <c r="A324" s="94" t="s">
        <v>201</v>
      </c>
      <c r="B324" s="95">
        <v>2720</v>
      </c>
      <c r="C324" s="95">
        <v>407</v>
      </c>
      <c r="D324" s="96"/>
      <c r="E324" s="97"/>
      <c r="F324" s="97"/>
      <c r="G324" s="97"/>
      <c r="H324" s="96"/>
    </row>
    <row r="325" spans="1:8" x14ac:dyDescent="0.25">
      <c r="A325" s="31" t="s">
        <v>90</v>
      </c>
      <c r="B325" s="86">
        <v>3000</v>
      </c>
      <c r="C325" s="86">
        <v>100</v>
      </c>
      <c r="D325" s="84"/>
      <c r="E325" s="85"/>
      <c r="F325" s="85"/>
      <c r="G325" s="85"/>
      <c r="H325" s="86" t="s">
        <v>46</v>
      </c>
    </row>
    <row r="326" spans="1:8" x14ac:dyDescent="0.25">
      <c r="A326" s="42" t="s">
        <v>52</v>
      </c>
      <c r="B326" s="123">
        <v>3010</v>
      </c>
      <c r="C326" s="124"/>
      <c r="D326" s="124"/>
      <c r="E326" s="122"/>
      <c r="F326" s="122"/>
      <c r="G326" s="122"/>
      <c r="H326" s="123" t="s">
        <v>46</v>
      </c>
    </row>
    <row r="327" spans="1:8" x14ac:dyDescent="0.25">
      <c r="A327" s="32" t="s">
        <v>51</v>
      </c>
      <c r="B327" s="123"/>
      <c r="C327" s="124"/>
      <c r="D327" s="124"/>
      <c r="E327" s="122"/>
      <c r="F327" s="122"/>
      <c r="G327" s="122"/>
      <c r="H327" s="123"/>
    </row>
    <row r="328" spans="1:8" x14ac:dyDescent="0.25">
      <c r="A328" s="32" t="s">
        <v>50</v>
      </c>
      <c r="B328" s="86">
        <v>3020</v>
      </c>
      <c r="C328" s="84"/>
      <c r="D328" s="84"/>
      <c r="E328" s="85"/>
      <c r="F328" s="85"/>
      <c r="G328" s="85"/>
      <c r="H328" s="86" t="s">
        <v>46</v>
      </c>
    </row>
    <row r="329" spans="1:8" x14ac:dyDescent="0.25">
      <c r="A329" s="32" t="s">
        <v>49</v>
      </c>
      <c r="B329" s="86">
        <v>3030</v>
      </c>
      <c r="C329" s="84"/>
      <c r="D329" s="84"/>
      <c r="E329" s="85"/>
      <c r="F329" s="85"/>
      <c r="G329" s="85"/>
      <c r="H329" s="86" t="s">
        <v>46</v>
      </c>
    </row>
    <row r="330" spans="1:8" x14ac:dyDescent="0.25">
      <c r="A330" s="31" t="s">
        <v>48</v>
      </c>
      <c r="B330" s="86">
        <v>4000</v>
      </c>
      <c r="C330" s="86" t="s">
        <v>46</v>
      </c>
      <c r="D330" s="84"/>
      <c r="E330" s="85"/>
      <c r="F330" s="85"/>
      <c r="G330" s="85"/>
      <c r="H330" s="86" t="s">
        <v>46</v>
      </c>
    </row>
    <row r="331" spans="1:8" x14ac:dyDescent="0.25">
      <c r="A331" s="42" t="s">
        <v>47</v>
      </c>
      <c r="B331" s="123">
        <v>4010</v>
      </c>
      <c r="C331" s="123">
        <v>610</v>
      </c>
      <c r="D331" s="124"/>
      <c r="E331" s="122"/>
      <c r="F331" s="122"/>
      <c r="G331" s="122"/>
      <c r="H331" s="123" t="s">
        <v>46</v>
      </c>
    </row>
    <row r="332" spans="1:8" x14ac:dyDescent="0.25">
      <c r="A332" s="42" t="s">
        <v>45</v>
      </c>
      <c r="B332" s="123"/>
      <c r="C332" s="123"/>
      <c r="D332" s="124"/>
      <c r="E332" s="122"/>
      <c r="F332" s="122"/>
      <c r="G332" s="122"/>
      <c r="H332" s="123"/>
    </row>
    <row r="334" spans="1:8" x14ac:dyDescent="0.25">
      <c r="A334" s="40" t="s">
        <v>203</v>
      </c>
      <c r="C334" s="41">
        <f>SUM(E259:G259,E182:G182,E108:G108)</f>
        <v>15628491.01</v>
      </c>
    </row>
  </sheetData>
  <mergeCells count="358">
    <mergeCell ref="A1:H1"/>
    <mergeCell ref="A2:A3"/>
    <mergeCell ref="B2:B3"/>
    <mergeCell ref="C2:C3"/>
    <mergeCell ref="D2:D3"/>
    <mergeCell ref="E2:H2"/>
    <mergeCell ref="H8:H9"/>
    <mergeCell ref="B12:B13"/>
    <mergeCell ref="C12:C13"/>
    <mergeCell ref="D12:D13"/>
    <mergeCell ref="E12:E13"/>
    <mergeCell ref="F12:F13"/>
    <mergeCell ref="G12:G13"/>
    <mergeCell ref="H12:H13"/>
    <mergeCell ref="B8:B9"/>
    <mergeCell ref="C8:C9"/>
    <mergeCell ref="D8:D9"/>
    <mergeCell ref="E8:E9"/>
    <mergeCell ref="F8:F9"/>
    <mergeCell ref="G8:G9"/>
    <mergeCell ref="H32:H33"/>
    <mergeCell ref="C34:C35"/>
    <mergeCell ref="H34:H35"/>
    <mergeCell ref="H19:H20"/>
    <mergeCell ref="B29:B30"/>
    <mergeCell ref="C29:C30"/>
    <mergeCell ref="D29:D30"/>
    <mergeCell ref="E29:E30"/>
    <mergeCell ref="F29:F30"/>
    <mergeCell ref="G29:G30"/>
    <mergeCell ref="H29:H30"/>
    <mergeCell ref="B19:B20"/>
    <mergeCell ref="C19:C20"/>
    <mergeCell ref="B32:B33"/>
    <mergeCell ref="C32:C33"/>
    <mergeCell ref="D32:D33"/>
    <mergeCell ref="E32:E33"/>
    <mergeCell ref="F32:F33"/>
    <mergeCell ref="G32:G33"/>
    <mergeCell ref="D19:D20"/>
    <mergeCell ref="E19:E20"/>
    <mergeCell ref="F19:F20"/>
    <mergeCell ref="G19:G20"/>
    <mergeCell ref="G42:G43"/>
    <mergeCell ref="H52:H53"/>
    <mergeCell ref="B34:B35"/>
    <mergeCell ref="H42:H43"/>
    <mergeCell ref="B49:B50"/>
    <mergeCell ref="C49:C50"/>
    <mergeCell ref="D49:D50"/>
    <mergeCell ref="E49:E50"/>
    <mergeCell ref="F49:F50"/>
    <mergeCell ref="G49:G50"/>
    <mergeCell ref="H49:H50"/>
    <mergeCell ref="B42:B43"/>
    <mergeCell ref="D42:D43"/>
    <mergeCell ref="E42:E43"/>
    <mergeCell ref="H54:H55"/>
    <mergeCell ref="B52:B53"/>
    <mergeCell ref="C52:C53"/>
    <mergeCell ref="D52:D53"/>
    <mergeCell ref="E52:E53"/>
    <mergeCell ref="F52:F53"/>
    <mergeCell ref="G52:G53"/>
    <mergeCell ref="B54:B55"/>
    <mergeCell ref="C54:C55"/>
    <mergeCell ref="D54:D55"/>
    <mergeCell ref="E54:E55"/>
    <mergeCell ref="F54:F55"/>
    <mergeCell ref="G54:G55"/>
    <mergeCell ref="G101:G102"/>
    <mergeCell ref="H101:H102"/>
    <mergeCell ref="F106:F107"/>
    <mergeCell ref="G106:G107"/>
    <mergeCell ref="H106:H107"/>
    <mergeCell ref="F61:F62"/>
    <mergeCell ref="G61:G62"/>
    <mergeCell ref="H77:H78"/>
    <mergeCell ref="H61:H62"/>
    <mergeCell ref="F66:F67"/>
    <mergeCell ref="G66:G67"/>
    <mergeCell ref="H66:H67"/>
    <mergeCell ref="F101:F102"/>
    <mergeCell ref="H111:H112"/>
    <mergeCell ref="B109:B110"/>
    <mergeCell ref="C109:C110"/>
    <mergeCell ref="D109:D110"/>
    <mergeCell ref="E109:E110"/>
    <mergeCell ref="F109:F110"/>
    <mergeCell ref="G109:G110"/>
    <mergeCell ref="H109:H110"/>
    <mergeCell ref="B111:B112"/>
    <mergeCell ref="C111:C112"/>
    <mergeCell ref="D111:D112"/>
    <mergeCell ref="E111:E112"/>
    <mergeCell ref="F111:F112"/>
    <mergeCell ref="H128:H129"/>
    <mergeCell ref="B126:B127"/>
    <mergeCell ref="C126:C127"/>
    <mergeCell ref="D126:D127"/>
    <mergeCell ref="E126:E127"/>
    <mergeCell ref="F126:F127"/>
    <mergeCell ref="G126:G127"/>
    <mergeCell ref="G116:G117"/>
    <mergeCell ref="H126:H127"/>
    <mergeCell ref="B128:B129"/>
    <mergeCell ref="C128:C129"/>
    <mergeCell ref="D128:D129"/>
    <mergeCell ref="E128:E129"/>
    <mergeCell ref="F128:F129"/>
    <mergeCell ref="H116:H117"/>
    <mergeCell ref="B123:B124"/>
    <mergeCell ref="C123:C124"/>
    <mergeCell ref="D123:D124"/>
    <mergeCell ref="E123:E124"/>
    <mergeCell ref="F123:F124"/>
    <mergeCell ref="G123:G124"/>
    <mergeCell ref="H123:H124"/>
    <mergeCell ref="B116:B117"/>
    <mergeCell ref="C116:C117"/>
    <mergeCell ref="H135:H136"/>
    <mergeCell ref="B140:B141"/>
    <mergeCell ref="C140:C141"/>
    <mergeCell ref="D140:D141"/>
    <mergeCell ref="E140:E141"/>
    <mergeCell ref="F140:F141"/>
    <mergeCell ref="G140:G141"/>
    <mergeCell ref="H140:H141"/>
    <mergeCell ref="B135:B136"/>
    <mergeCell ref="C135:C136"/>
    <mergeCell ref="H175:H176"/>
    <mergeCell ref="F180:F181"/>
    <mergeCell ref="G180:G181"/>
    <mergeCell ref="H180:H181"/>
    <mergeCell ref="B151:B152"/>
    <mergeCell ref="C151:C152"/>
    <mergeCell ref="D151:D152"/>
    <mergeCell ref="E151:E152"/>
    <mergeCell ref="F151:F152"/>
    <mergeCell ref="G151:G152"/>
    <mergeCell ref="H151:H152"/>
    <mergeCell ref="D175:D176"/>
    <mergeCell ref="E175:E176"/>
    <mergeCell ref="D180:D181"/>
    <mergeCell ref="E180:E181"/>
    <mergeCell ref="H200:H201"/>
    <mergeCell ref="B193:B194"/>
    <mergeCell ref="C193:C194"/>
    <mergeCell ref="D193:D194"/>
    <mergeCell ref="E193:E194"/>
    <mergeCell ref="F193:F194"/>
    <mergeCell ref="G193:G194"/>
    <mergeCell ref="E183:E184"/>
    <mergeCell ref="F183:F184"/>
    <mergeCell ref="G183:G184"/>
    <mergeCell ref="H185:H186"/>
    <mergeCell ref="H193:H194"/>
    <mergeCell ref="B200:B201"/>
    <mergeCell ref="C200:C201"/>
    <mergeCell ref="D200:D201"/>
    <mergeCell ref="E200:E201"/>
    <mergeCell ref="F200:F201"/>
    <mergeCell ref="H183:H184"/>
    <mergeCell ref="B185:B186"/>
    <mergeCell ref="C185:C186"/>
    <mergeCell ref="B183:B184"/>
    <mergeCell ref="C183:C184"/>
    <mergeCell ref="D183:D184"/>
    <mergeCell ref="B187:B189"/>
    <mergeCell ref="H203:H204"/>
    <mergeCell ref="B205:B206"/>
    <mergeCell ref="C205:C206"/>
    <mergeCell ref="D205:D206"/>
    <mergeCell ref="E205:E206"/>
    <mergeCell ref="F205:F206"/>
    <mergeCell ref="G205:G206"/>
    <mergeCell ref="H205:H206"/>
    <mergeCell ref="B203:B204"/>
    <mergeCell ref="C203:C204"/>
    <mergeCell ref="G203:G204"/>
    <mergeCell ref="H228:H229"/>
    <mergeCell ref="B228:B229"/>
    <mergeCell ref="C228:C229"/>
    <mergeCell ref="G217:G218"/>
    <mergeCell ref="H217:H218"/>
    <mergeCell ref="B212:B213"/>
    <mergeCell ref="C212:C213"/>
    <mergeCell ref="D212:D213"/>
    <mergeCell ref="E212:E213"/>
    <mergeCell ref="F212:F213"/>
    <mergeCell ref="G212:G213"/>
    <mergeCell ref="H212:H213"/>
    <mergeCell ref="B217:B218"/>
    <mergeCell ref="C217:C218"/>
    <mergeCell ref="D217:D218"/>
    <mergeCell ref="E217:E218"/>
    <mergeCell ref="F217:F218"/>
    <mergeCell ref="B331:B332"/>
    <mergeCell ref="C331:C332"/>
    <mergeCell ref="D331:D332"/>
    <mergeCell ref="E331:E332"/>
    <mergeCell ref="F331:F332"/>
    <mergeCell ref="G331:G332"/>
    <mergeCell ref="H331:H332"/>
    <mergeCell ref="H274:H275"/>
    <mergeCell ref="B267:B268"/>
    <mergeCell ref="C267:C268"/>
    <mergeCell ref="D267:D268"/>
    <mergeCell ref="E267:E268"/>
    <mergeCell ref="F267:F268"/>
    <mergeCell ref="G267:G268"/>
    <mergeCell ref="H267:H268"/>
    <mergeCell ref="F274:F275"/>
    <mergeCell ref="G274:G275"/>
    <mergeCell ref="G291:G292"/>
    <mergeCell ref="H291:H292"/>
    <mergeCell ref="D274:D275"/>
    <mergeCell ref="E274:E275"/>
    <mergeCell ref="C302:C303"/>
    <mergeCell ref="D302:D303"/>
    <mergeCell ref="E302:E303"/>
    <mergeCell ref="D101:D102"/>
    <mergeCell ref="B326:B327"/>
    <mergeCell ref="C326:C327"/>
    <mergeCell ref="D326:D327"/>
    <mergeCell ref="E326:E327"/>
    <mergeCell ref="F326:F327"/>
    <mergeCell ref="G326:G327"/>
    <mergeCell ref="H326:H327"/>
    <mergeCell ref="D260:D261"/>
    <mergeCell ref="E260:E261"/>
    <mergeCell ref="F260:F261"/>
    <mergeCell ref="G260:G261"/>
    <mergeCell ref="H260:H261"/>
    <mergeCell ref="B262:B263"/>
    <mergeCell ref="C262:C263"/>
    <mergeCell ref="D262:D263"/>
    <mergeCell ref="E262:E263"/>
    <mergeCell ref="F262:F263"/>
    <mergeCell ref="G262:G263"/>
    <mergeCell ref="H262:H263"/>
    <mergeCell ref="B260:B261"/>
    <mergeCell ref="C260:C261"/>
    <mergeCell ref="G228:G229"/>
    <mergeCell ref="G200:G201"/>
    <mergeCell ref="D116:D117"/>
    <mergeCell ref="E116:E117"/>
    <mergeCell ref="F116:F117"/>
    <mergeCell ref="A40:A41"/>
    <mergeCell ref="B40:B41"/>
    <mergeCell ref="C40:C41"/>
    <mergeCell ref="A187:A189"/>
    <mergeCell ref="F175:F176"/>
    <mergeCell ref="G175:G176"/>
    <mergeCell ref="D135:D136"/>
    <mergeCell ref="E135:E136"/>
    <mergeCell ref="F135:F136"/>
    <mergeCell ref="G135:G136"/>
    <mergeCell ref="G128:G129"/>
    <mergeCell ref="G111:G112"/>
    <mergeCell ref="B77:B78"/>
    <mergeCell ref="C77:C78"/>
    <mergeCell ref="D77:D78"/>
    <mergeCell ref="E77:E78"/>
    <mergeCell ref="F77:F78"/>
    <mergeCell ref="G77:G78"/>
    <mergeCell ref="E101:E102"/>
    <mergeCell ref="D106:D107"/>
    <mergeCell ref="E106:E107"/>
    <mergeCell ref="A36:A38"/>
    <mergeCell ref="B36:B38"/>
    <mergeCell ref="C36:C38"/>
    <mergeCell ref="C286:C287"/>
    <mergeCell ref="D286:D287"/>
    <mergeCell ref="E286:E287"/>
    <mergeCell ref="D203:D204"/>
    <mergeCell ref="E203:E204"/>
    <mergeCell ref="F203:F204"/>
    <mergeCell ref="D228:D229"/>
    <mergeCell ref="E228:E229"/>
    <mergeCell ref="F228:F229"/>
    <mergeCell ref="B66:B67"/>
    <mergeCell ref="C66:C67"/>
    <mergeCell ref="D66:D67"/>
    <mergeCell ref="E66:E67"/>
    <mergeCell ref="B61:B62"/>
    <mergeCell ref="C61:C62"/>
    <mergeCell ref="F42:F43"/>
    <mergeCell ref="D61:D62"/>
    <mergeCell ref="E61:E62"/>
    <mergeCell ref="C42:C43"/>
    <mergeCell ref="B274:B275"/>
    <mergeCell ref="C274:C275"/>
    <mergeCell ref="A305:A317"/>
    <mergeCell ref="B305:B317"/>
    <mergeCell ref="C305:C317"/>
    <mergeCell ref="B252:B253"/>
    <mergeCell ref="C252:C253"/>
    <mergeCell ref="D252:D253"/>
    <mergeCell ref="E252:E253"/>
    <mergeCell ref="G286:G287"/>
    <mergeCell ref="H277:H278"/>
    <mergeCell ref="B279:B280"/>
    <mergeCell ref="C279:C280"/>
    <mergeCell ref="D279:D280"/>
    <mergeCell ref="E279:E280"/>
    <mergeCell ref="F279:F280"/>
    <mergeCell ref="G279:G280"/>
    <mergeCell ref="H302:H303"/>
    <mergeCell ref="B302:B303"/>
    <mergeCell ref="F302:F303"/>
    <mergeCell ref="D277:D278"/>
    <mergeCell ref="E277:E278"/>
    <mergeCell ref="H279:H280"/>
    <mergeCell ref="G277:G278"/>
    <mergeCell ref="G302:G303"/>
    <mergeCell ref="H286:H287"/>
    <mergeCell ref="B277:B278"/>
    <mergeCell ref="B291:B292"/>
    <mergeCell ref="C291:C292"/>
    <mergeCell ref="D291:D292"/>
    <mergeCell ref="E291:E292"/>
    <mergeCell ref="F291:F292"/>
    <mergeCell ref="B286:B287"/>
    <mergeCell ref="F286:F287"/>
    <mergeCell ref="F277:F278"/>
    <mergeCell ref="C277:C278"/>
    <mergeCell ref="A80:A92"/>
    <mergeCell ref="B80:B92"/>
    <mergeCell ref="C80:C92"/>
    <mergeCell ref="A154:A166"/>
    <mergeCell ref="B154:B166"/>
    <mergeCell ref="C154:C166"/>
    <mergeCell ref="A231:A243"/>
    <mergeCell ref="B231:B243"/>
    <mergeCell ref="C231:C243"/>
    <mergeCell ref="B101:B102"/>
    <mergeCell ref="C101:C102"/>
    <mergeCell ref="B106:B107"/>
    <mergeCell ref="C106:C107"/>
    <mergeCell ref="B175:B176"/>
    <mergeCell ref="C175:C176"/>
    <mergeCell ref="B180:B181"/>
    <mergeCell ref="C180:C181"/>
    <mergeCell ref="A191:A192"/>
    <mergeCell ref="B191:B192"/>
    <mergeCell ref="C191:C192"/>
    <mergeCell ref="C187:C189"/>
    <mergeCell ref="G252:G253"/>
    <mergeCell ref="H252:H253"/>
    <mergeCell ref="B257:B258"/>
    <mergeCell ref="C257:C258"/>
    <mergeCell ref="D257:D258"/>
    <mergeCell ref="E257:E258"/>
    <mergeCell ref="F257:F258"/>
    <mergeCell ref="G257:G258"/>
    <mergeCell ref="H257:H258"/>
    <mergeCell ref="F252:F253"/>
  </mergeCells>
  <hyperlinks>
    <hyperlink ref="C2" location="P837" display="P837"/>
    <hyperlink ref="D2" location="P853" display="P853"/>
    <hyperlink ref="A5" location="P861" display="P861"/>
    <hyperlink ref="A6" location="P861" display="P861"/>
    <hyperlink ref="A28" location="P867" display="P867"/>
    <hyperlink ref="A76" location="P875" display="P875"/>
    <hyperlink ref="A150" location="P875" display="P875"/>
    <hyperlink ref="A227" location="P875" display="P875"/>
    <hyperlink ref="A301" location="P875" display="P875"/>
    <hyperlink ref="A100" location="P879" display="P879"/>
    <hyperlink ref="A102" location="P879" display="P879"/>
    <hyperlink ref="A103" location="P879" display="P879"/>
    <hyperlink ref="A104" location="P879" display="P879"/>
    <hyperlink ref="A105" location="P880" display="P880"/>
    <hyperlink ref="A174" location="P879" display="P879"/>
    <hyperlink ref="A176" location="P879" display="P879"/>
    <hyperlink ref="A177" location="P879" display="P879"/>
    <hyperlink ref="A178" location="P879" display="P879"/>
    <hyperlink ref="A179" location="P880" display="P880"/>
    <hyperlink ref="A251" location="P879" display="P879"/>
    <hyperlink ref="A253" location="P879" display="P879"/>
    <hyperlink ref="A254" location="P879" display="P879"/>
    <hyperlink ref="A255" location="P879" display="P879"/>
    <hyperlink ref="A256" location="P880" display="P880"/>
    <hyperlink ref="A325" location="P879" display="P879"/>
    <hyperlink ref="A327" location="P879" display="P879"/>
    <hyperlink ref="A328" location="P879" display="P879"/>
    <hyperlink ref="A329" location="P879" display="P879"/>
    <hyperlink ref="A330" location="P880" display="P880"/>
  </hyperlinks>
  <pageMargins left="0.70866141732283472" right="0.70866141732283472" top="0.74803149606299213" bottom="0.74803149606299213" header="0.31496062992125984" footer="0.31496062992125984"/>
  <pageSetup paperSize="9" scale="52" fitToHeight="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opLeftCell="A2" zoomScale="80" zoomScaleNormal="80" workbookViewId="0">
      <selection activeCell="F6" sqref="F6:F7"/>
    </sheetView>
  </sheetViews>
  <sheetFormatPr defaultRowHeight="15" x14ac:dyDescent="0.25"/>
  <cols>
    <col min="1" max="1" width="11.28515625" style="72" bestFit="1" customWidth="1"/>
    <col min="2" max="2" width="86.140625" style="72" customWidth="1"/>
    <col min="3" max="4" width="9.28515625" style="72" bestFit="1" customWidth="1"/>
    <col min="5" max="5" width="12.7109375" style="72" customWidth="1"/>
    <col min="6" max="6" width="14" style="72" customWidth="1"/>
    <col min="7" max="7" width="13.5703125" style="72" customWidth="1"/>
    <col min="8" max="8" width="13" style="72" customWidth="1"/>
    <col min="9" max="9" width="13.140625" style="72" customWidth="1"/>
    <col min="10" max="16384" width="9.140625" style="72"/>
  </cols>
  <sheetData>
    <row r="1" spans="1:9" s="71" customFormat="1" ht="62.25" customHeight="1" x14ac:dyDescent="0.25">
      <c r="A1" s="150" t="s">
        <v>181</v>
      </c>
      <c r="B1" s="143"/>
      <c r="C1" s="143"/>
      <c r="D1" s="143"/>
      <c r="E1" s="143"/>
      <c r="F1" s="143"/>
      <c r="G1" s="143"/>
      <c r="H1" s="143"/>
      <c r="I1" s="143"/>
    </row>
    <row r="2" spans="1:9" x14ac:dyDescent="0.25">
      <c r="A2" s="123" t="s">
        <v>180</v>
      </c>
      <c r="B2" s="123" t="s">
        <v>119</v>
      </c>
      <c r="C2" s="123" t="s">
        <v>179</v>
      </c>
      <c r="D2" s="123" t="s">
        <v>178</v>
      </c>
      <c r="E2" s="145" t="s">
        <v>177</v>
      </c>
      <c r="F2" s="123" t="s">
        <v>115</v>
      </c>
      <c r="G2" s="123"/>
      <c r="H2" s="123"/>
      <c r="I2" s="123"/>
    </row>
    <row r="3" spans="1:9" ht="71.25" customHeight="1" x14ac:dyDescent="0.25">
      <c r="A3" s="123"/>
      <c r="B3" s="123"/>
      <c r="C3" s="123"/>
      <c r="D3" s="123"/>
      <c r="E3" s="146"/>
      <c r="F3" s="43" t="s">
        <v>176</v>
      </c>
      <c r="G3" s="43" t="s">
        <v>175</v>
      </c>
      <c r="H3" s="43" t="s">
        <v>174</v>
      </c>
      <c r="I3" s="43" t="s">
        <v>111</v>
      </c>
    </row>
    <row r="4" spans="1:9" x14ac:dyDescent="0.25">
      <c r="A4" s="43">
        <v>1</v>
      </c>
      <c r="B4" s="43">
        <v>2</v>
      </c>
      <c r="C4" s="43">
        <v>3</v>
      </c>
      <c r="D4" s="43">
        <v>4</v>
      </c>
      <c r="E4" s="83" t="s">
        <v>173</v>
      </c>
      <c r="F4" s="43">
        <v>5</v>
      </c>
      <c r="G4" s="43">
        <v>6</v>
      </c>
      <c r="H4" s="43">
        <v>7</v>
      </c>
      <c r="I4" s="43">
        <v>8</v>
      </c>
    </row>
    <row r="5" spans="1:9" x14ac:dyDescent="0.25">
      <c r="A5" s="43">
        <v>1</v>
      </c>
      <c r="B5" s="31" t="s">
        <v>172</v>
      </c>
      <c r="C5" s="43">
        <v>26000</v>
      </c>
      <c r="D5" s="43" t="s">
        <v>46</v>
      </c>
      <c r="E5" s="45"/>
      <c r="F5" s="62">
        <f>раздел1!E76</f>
        <v>994278.69000000006</v>
      </c>
      <c r="G5" s="62">
        <f>раздел1!F76</f>
        <v>975774.32000000007</v>
      </c>
      <c r="H5" s="62">
        <f>раздел1!G76</f>
        <v>687100</v>
      </c>
      <c r="I5" s="45"/>
    </row>
    <row r="6" spans="1:9" x14ac:dyDescent="0.25">
      <c r="A6" s="123" t="s">
        <v>171</v>
      </c>
      <c r="B6" s="50" t="s">
        <v>52</v>
      </c>
      <c r="C6" s="123">
        <v>26100</v>
      </c>
      <c r="D6" s="123" t="s">
        <v>46</v>
      </c>
      <c r="E6" s="124"/>
      <c r="F6" s="135"/>
      <c r="G6" s="135"/>
      <c r="H6" s="135"/>
      <c r="I6" s="124"/>
    </row>
    <row r="7" spans="1:9" ht="120" x14ac:dyDescent="0.25">
      <c r="A7" s="123"/>
      <c r="B7" s="50" t="s">
        <v>170</v>
      </c>
      <c r="C7" s="123"/>
      <c r="D7" s="123"/>
      <c r="E7" s="124"/>
      <c r="F7" s="135"/>
      <c r="G7" s="135"/>
      <c r="H7" s="135"/>
      <c r="I7" s="124"/>
    </row>
    <row r="8" spans="1:9" ht="45" x14ac:dyDescent="0.25">
      <c r="A8" s="43" t="s">
        <v>169</v>
      </c>
      <c r="B8" s="50" t="s">
        <v>168</v>
      </c>
      <c r="C8" s="43">
        <v>26200</v>
      </c>
      <c r="D8" s="43" t="s">
        <v>46</v>
      </c>
      <c r="E8" s="45"/>
      <c r="F8" s="61"/>
      <c r="G8" s="61"/>
      <c r="H8" s="61"/>
      <c r="I8" s="45"/>
    </row>
    <row r="9" spans="1:9" ht="30" x14ac:dyDescent="0.25">
      <c r="A9" s="43" t="s">
        <v>167</v>
      </c>
      <c r="B9" s="50" t="s">
        <v>166</v>
      </c>
      <c r="C9" s="43">
        <v>26300</v>
      </c>
      <c r="D9" s="43" t="s">
        <v>46</v>
      </c>
      <c r="E9" s="45"/>
      <c r="F9" s="103">
        <v>4132.3599999999997</v>
      </c>
      <c r="G9" s="61"/>
      <c r="H9" s="61"/>
      <c r="I9" s="45"/>
    </row>
    <row r="10" spans="1:9" x14ac:dyDescent="0.25">
      <c r="A10" s="149" t="s">
        <v>165</v>
      </c>
      <c r="B10" s="42" t="s">
        <v>52</v>
      </c>
      <c r="C10" s="123">
        <v>26310</v>
      </c>
      <c r="D10" s="123" t="s">
        <v>46</v>
      </c>
      <c r="E10" s="123" t="s">
        <v>46</v>
      </c>
      <c r="F10" s="136">
        <f>SUM(F9)</f>
        <v>4132.3599999999997</v>
      </c>
      <c r="G10" s="135"/>
      <c r="H10" s="135"/>
      <c r="I10" s="124"/>
    </row>
    <row r="11" spans="1:9" x14ac:dyDescent="0.25">
      <c r="A11" s="149"/>
      <c r="B11" s="32" t="s">
        <v>138</v>
      </c>
      <c r="C11" s="123"/>
      <c r="D11" s="123"/>
      <c r="E11" s="123"/>
      <c r="F11" s="136"/>
      <c r="G11" s="135"/>
      <c r="H11" s="135"/>
      <c r="I11" s="124"/>
    </row>
    <row r="12" spans="1:9" x14ac:dyDescent="0.25">
      <c r="A12" s="82"/>
      <c r="B12" s="46" t="s">
        <v>47</v>
      </c>
      <c r="C12" s="43" t="s">
        <v>164</v>
      </c>
      <c r="D12" s="45"/>
      <c r="E12" s="45"/>
      <c r="F12" s="61"/>
      <c r="G12" s="61"/>
      <c r="H12" s="61"/>
      <c r="I12" s="45"/>
    </row>
    <row r="13" spans="1:9" x14ac:dyDescent="0.25">
      <c r="A13" s="81" t="s">
        <v>163</v>
      </c>
      <c r="B13" s="32" t="s">
        <v>135</v>
      </c>
      <c r="C13" s="43">
        <v>26320</v>
      </c>
      <c r="D13" s="43" t="s">
        <v>46</v>
      </c>
      <c r="E13" s="43" t="s">
        <v>46</v>
      </c>
      <c r="F13" s="61"/>
      <c r="G13" s="61"/>
      <c r="H13" s="61"/>
      <c r="I13" s="45"/>
    </row>
    <row r="14" spans="1:9" ht="45" x14ac:dyDescent="0.25">
      <c r="A14" s="80" t="s">
        <v>162</v>
      </c>
      <c r="B14" s="50" t="s">
        <v>161</v>
      </c>
      <c r="C14" s="43">
        <v>26400</v>
      </c>
      <c r="D14" s="43" t="s">
        <v>46</v>
      </c>
      <c r="E14" s="45"/>
      <c r="F14" s="62">
        <f>SUM(F15,F20,F31)</f>
        <v>990146.33000000007</v>
      </c>
      <c r="G14" s="62">
        <f>G5</f>
        <v>975774.32000000007</v>
      </c>
      <c r="H14" s="62">
        <f>H5</f>
        <v>687100</v>
      </c>
      <c r="I14" s="43"/>
    </row>
    <row r="15" spans="1:9" x14ac:dyDescent="0.25">
      <c r="A15" s="147" t="s">
        <v>160</v>
      </c>
      <c r="B15" s="42" t="s">
        <v>52</v>
      </c>
      <c r="C15" s="123">
        <v>26410</v>
      </c>
      <c r="D15" s="123" t="s">
        <v>46</v>
      </c>
      <c r="E15" s="124"/>
      <c r="F15" s="136">
        <f>раздел1!E227</f>
        <v>655100</v>
      </c>
      <c r="G15" s="136">
        <f>раздел1!F227</f>
        <v>687100</v>
      </c>
      <c r="H15" s="136">
        <f>раздел1!G227</f>
        <v>687100</v>
      </c>
      <c r="I15" s="123"/>
    </row>
    <row r="16" spans="1:9" ht="30" x14ac:dyDescent="0.25">
      <c r="A16" s="148"/>
      <c r="B16" s="42" t="s">
        <v>159</v>
      </c>
      <c r="C16" s="123"/>
      <c r="D16" s="123"/>
      <c r="E16" s="124"/>
      <c r="F16" s="135"/>
      <c r="G16" s="135"/>
      <c r="H16" s="135"/>
      <c r="I16" s="123"/>
    </row>
    <row r="17" spans="1:9" x14ac:dyDescent="0.25">
      <c r="A17" s="123" t="s">
        <v>158</v>
      </c>
      <c r="B17" s="46" t="s">
        <v>52</v>
      </c>
      <c r="C17" s="123">
        <v>26411</v>
      </c>
      <c r="D17" s="123" t="s">
        <v>46</v>
      </c>
      <c r="E17" s="124"/>
      <c r="F17" s="136"/>
      <c r="G17" s="136"/>
      <c r="H17" s="136"/>
      <c r="I17" s="124"/>
    </row>
    <row r="18" spans="1:9" x14ac:dyDescent="0.25">
      <c r="A18" s="123"/>
      <c r="B18" s="36" t="s">
        <v>138</v>
      </c>
      <c r="C18" s="123"/>
      <c r="D18" s="123"/>
      <c r="E18" s="124"/>
      <c r="F18" s="135"/>
      <c r="G18" s="135"/>
      <c r="H18" s="135"/>
      <c r="I18" s="124"/>
    </row>
    <row r="19" spans="1:9" x14ac:dyDescent="0.25">
      <c r="A19" s="43" t="s">
        <v>157</v>
      </c>
      <c r="B19" s="46" t="s">
        <v>142</v>
      </c>
      <c r="C19" s="43">
        <v>26412</v>
      </c>
      <c r="D19" s="43" t="s">
        <v>46</v>
      </c>
      <c r="E19" s="45"/>
      <c r="F19" s="61"/>
      <c r="G19" s="61"/>
      <c r="H19" s="61"/>
      <c r="I19" s="45"/>
    </row>
    <row r="20" spans="1:9" ht="30" x14ac:dyDescent="0.25">
      <c r="A20" s="43" t="s">
        <v>156</v>
      </c>
      <c r="B20" s="32" t="s">
        <v>155</v>
      </c>
      <c r="C20" s="43">
        <v>26420</v>
      </c>
      <c r="D20" s="43" t="s">
        <v>46</v>
      </c>
      <c r="E20" s="45"/>
      <c r="F20" s="62">
        <f>раздел1!E301-4132.36</f>
        <v>50000</v>
      </c>
      <c r="G20" s="62">
        <f>раздел1!F301</f>
        <v>6500</v>
      </c>
      <c r="H20" s="62">
        <f>раздел1!G301</f>
        <v>0</v>
      </c>
      <c r="I20" s="45"/>
    </row>
    <row r="21" spans="1:9" x14ac:dyDescent="0.25">
      <c r="A21" s="123" t="s">
        <v>154</v>
      </c>
      <c r="B21" s="46" t="s">
        <v>52</v>
      </c>
      <c r="C21" s="123">
        <v>26421</v>
      </c>
      <c r="D21" s="123" t="s">
        <v>46</v>
      </c>
      <c r="E21" s="124"/>
      <c r="F21" s="136">
        <f>F20</f>
        <v>50000</v>
      </c>
      <c r="G21" s="136">
        <f>G20</f>
        <v>6500</v>
      </c>
      <c r="H21" s="136">
        <f>H20</f>
        <v>0</v>
      </c>
      <c r="I21" s="124"/>
    </row>
    <row r="22" spans="1:9" x14ac:dyDescent="0.25">
      <c r="A22" s="123"/>
      <c r="B22" s="36" t="s">
        <v>138</v>
      </c>
      <c r="C22" s="123"/>
      <c r="D22" s="123"/>
      <c r="E22" s="124"/>
      <c r="F22" s="135"/>
      <c r="G22" s="135"/>
      <c r="H22" s="135"/>
      <c r="I22" s="124"/>
    </row>
    <row r="23" spans="1:9" x14ac:dyDescent="0.25">
      <c r="A23" s="43"/>
      <c r="B23" s="46" t="s">
        <v>47</v>
      </c>
      <c r="C23" s="43" t="s">
        <v>153</v>
      </c>
      <c r="D23" s="43" t="s">
        <v>46</v>
      </c>
      <c r="E23" s="45"/>
      <c r="F23" s="61"/>
      <c r="G23" s="61"/>
      <c r="H23" s="61"/>
      <c r="I23" s="45"/>
    </row>
    <row r="24" spans="1:9" x14ac:dyDescent="0.25">
      <c r="A24" s="43" t="s">
        <v>152</v>
      </c>
      <c r="B24" s="79" t="s">
        <v>151</v>
      </c>
      <c r="C24" s="43">
        <v>26422</v>
      </c>
      <c r="D24" s="43" t="s">
        <v>46</v>
      </c>
      <c r="E24" s="45"/>
      <c r="F24" s="61"/>
      <c r="G24" s="61"/>
      <c r="H24" s="61"/>
      <c r="I24" s="45"/>
    </row>
    <row r="25" spans="1:9" x14ac:dyDescent="0.25">
      <c r="A25" s="43" t="s">
        <v>150</v>
      </c>
      <c r="B25" s="35" t="s">
        <v>149</v>
      </c>
      <c r="C25" s="43">
        <v>26430</v>
      </c>
      <c r="D25" s="43" t="s">
        <v>46</v>
      </c>
      <c r="E25" s="45"/>
      <c r="F25" s="61"/>
      <c r="G25" s="61"/>
      <c r="H25" s="61"/>
      <c r="I25" s="45"/>
    </row>
    <row r="26" spans="1:9" x14ac:dyDescent="0.25">
      <c r="A26" s="43"/>
      <c r="B26" s="46" t="s">
        <v>148</v>
      </c>
      <c r="C26" s="43" t="s">
        <v>147</v>
      </c>
      <c r="D26" s="43" t="s">
        <v>46</v>
      </c>
      <c r="E26" s="45"/>
      <c r="F26" s="61"/>
      <c r="G26" s="61"/>
      <c r="H26" s="61"/>
      <c r="I26" s="45"/>
    </row>
    <row r="27" spans="1:9" x14ac:dyDescent="0.25">
      <c r="A27" s="43" t="s">
        <v>146</v>
      </c>
      <c r="B27" s="79" t="s">
        <v>145</v>
      </c>
      <c r="C27" s="43">
        <v>26440</v>
      </c>
      <c r="D27" s="43" t="s">
        <v>46</v>
      </c>
      <c r="E27" s="45"/>
      <c r="F27" s="61"/>
      <c r="G27" s="61"/>
      <c r="H27" s="61"/>
      <c r="I27" s="45"/>
    </row>
    <row r="28" spans="1:9" x14ac:dyDescent="0.25">
      <c r="A28" s="123" t="s">
        <v>144</v>
      </c>
      <c r="B28" s="79" t="s">
        <v>52</v>
      </c>
      <c r="C28" s="123">
        <v>26441</v>
      </c>
      <c r="D28" s="123" t="s">
        <v>46</v>
      </c>
      <c r="E28" s="124"/>
      <c r="F28" s="135"/>
      <c r="G28" s="135"/>
      <c r="H28" s="135"/>
      <c r="I28" s="124"/>
    </row>
    <row r="29" spans="1:9" x14ac:dyDescent="0.25">
      <c r="A29" s="123"/>
      <c r="B29" s="35" t="s">
        <v>138</v>
      </c>
      <c r="C29" s="123"/>
      <c r="D29" s="123"/>
      <c r="E29" s="124"/>
      <c r="F29" s="135"/>
      <c r="G29" s="135"/>
      <c r="H29" s="135"/>
      <c r="I29" s="124"/>
    </row>
    <row r="30" spans="1:9" x14ac:dyDescent="0.25">
      <c r="A30" s="43" t="s">
        <v>143</v>
      </c>
      <c r="B30" s="79" t="s">
        <v>142</v>
      </c>
      <c r="C30" s="43">
        <v>26442</v>
      </c>
      <c r="D30" s="43" t="s">
        <v>46</v>
      </c>
      <c r="E30" s="45"/>
      <c r="F30" s="61"/>
      <c r="G30" s="61"/>
      <c r="H30" s="61"/>
      <c r="I30" s="45"/>
    </row>
    <row r="31" spans="1:9" x14ac:dyDescent="0.25">
      <c r="A31" s="43" t="s">
        <v>141</v>
      </c>
      <c r="B31" s="79" t="s">
        <v>140</v>
      </c>
      <c r="C31" s="43">
        <v>26450</v>
      </c>
      <c r="D31" s="43" t="s">
        <v>46</v>
      </c>
      <c r="E31" s="45"/>
      <c r="F31" s="62">
        <f>раздел1!E150</f>
        <v>285046.33</v>
      </c>
      <c r="G31" s="62">
        <f>раздел1!F150</f>
        <v>282174.32</v>
      </c>
      <c r="H31" s="62">
        <f>раздел1!G150</f>
        <v>0</v>
      </c>
      <c r="I31" s="45"/>
    </row>
    <row r="32" spans="1:9" x14ac:dyDescent="0.25">
      <c r="A32" s="123" t="s">
        <v>139</v>
      </c>
      <c r="B32" s="79" t="s">
        <v>52</v>
      </c>
      <c r="C32" s="123">
        <v>26451</v>
      </c>
      <c r="D32" s="123" t="s">
        <v>46</v>
      </c>
      <c r="E32" s="124"/>
      <c r="F32" s="136">
        <f>F31</f>
        <v>285046.33</v>
      </c>
      <c r="G32" s="136">
        <f>G31</f>
        <v>282174.32</v>
      </c>
      <c r="H32" s="136">
        <f>H31</f>
        <v>0</v>
      </c>
      <c r="I32" s="124"/>
    </row>
    <row r="33" spans="1:9" x14ac:dyDescent="0.25">
      <c r="A33" s="123"/>
      <c r="B33" s="35" t="s">
        <v>138</v>
      </c>
      <c r="C33" s="123"/>
      <c r="D33" s="123"/>
      <c r="E33" s="124"/>
      <c r="F33" s="135"/>
      <c r="G33" s="135"/>
      <c r="H33" s="135"/>
      <c r="I33" s="124"/>
    </row>
    <row r="34" spans="1:9" x14ac:dyDescent="0.25">
      <c r="A34" s="43"/>
      <c r="B34" s="46" t="s">
        <v>47</v>
      </c>
      <c r="C34" s="43" t="s">
        <v>137</v>
      </c>
      <c r="D34" s="43" t="s">
        <v>46</v>
      </c>
      <c r="E34" s="45"/>
      <c r="F34" s="61"/>
      <c r="G34" s="61"/>
      <c r="H34" s="61"/>
      <c r="I34" s="45"/>
    </row>
    <row r="35" spans="1:9" x14ac:dyDescent="0.25">
      <c r="A35" s="43" t="s">
        <v>136</v>
      </c>
      <c r="B35" s="35" t="s">
        <v>135</v>
      </c>
      <c r="C35" s="43">
        <v>26452</v>
      </c>
      <c r="D35" s="43" t="s">
        <v>46</v>
      </c>
      <c r="E35" s="45"/>
      <c r="F35" s="61"/>
      <c r="G35" s="61"/>
      <c r="H35" s="61"/>
      <c r="I35" s="45"/>
    </row>
    <row r="36" spans="1:9" ht="30" x14ac:dyDescent="0.25">
      <c r="A36" s="43" t="s">
        <v>134</v>
      </c>
      <c r="B36" s="45" t="s">
        <v>133</v>
      </c>
      <c r="C36" s="43">
        <v>26500</v>
      </c>
      <c r="D36" s="43" t="s">
        <v>46</v>
      </c>
      <c r="E36" s="45"/>
      <c r="F36" s="62">
        <f>SUM(F5)</f>
        <v>994278.69000000006</v>
      </c>
      <c r="G36" s="62">
        <f>G31+G20+G15</f>
        <v>975774.32000000007</v>
      </c>
      <c r="H36" s="62">
        <f>H31+H20+H15</f>
        <v>687100</v>
      </c>
      <c r="I36" s="45"/>
    </row>
    <row r="37" spans="1:9" x14ac:dyDescent="0.25">
      <c r="A37" s="124"/>
      <c r="B37" s="43" t="s">
        <v>130</v>
      </c>
      <c r="C37" s="45"/>
      <c r="D37" s="45"/>
      <c r="E37" s="45"/>
      <c r="F37" s="45"/>
      <c r="G37" s="45"/>
      <c r="H37" s="45"/>
      <c r="I37" s="45"/>
    </row>
    <row r="38" spans="1:9" x14ac:dyDescent="0.25">
      <c r="A38" s="124"/>
      <c r="B38" s="43"/>
      <c r="C38" s="43">
        <v>26510</v>
      </c>
      <c r="D38" s="43">
        <v>2023</v>
      </c>
      <c r="E38" s="45"/>
      <c r="F38" s="44">
        <f>F36</f>
        <v>994278.69000000006</v>
      </c>
      <c r="G38" s="45"/>
      <c r="H38" s="45"/>
      <c r="I38" s="45"/>
    </row>
    <row r="39" spans="1:9" x14ac:dyDescent="0.25">
      <c r="A39" s="124"/>
      <c r="B39" s="43"/>
      <c r="C39" s="43">
        <v>26520</v>
      </c>
      <c r="D39" s="43">
        <v>2024</v>
      </c>
      <c r="E39" s="45"/>
      <c r="F39" s="45"/>
      <c r="G39" s="44">
        <f>G36</f>
        <v>975774.32000000007</v>
      </c>
      <c r="H39" s="45"/>
      <c r="I39" s="45"/>
    </row>
    <row r="40" spans="1:9" x14ac:dyDescent="0.25">
      <c r="A40" s="124"/>
      <c r="B40" s="45"/>
      <c r="C40" s="43">
        <v>26530</v>
      </c>
      <c r="D40" s="43">
        <v>2025</v>
      </c>
      <c r="E40" s="45"/>
      <c r="F40" s="45"/>
      <c r="G40" s="45"/>
      <c r="H40" s="44">
        <f>H36</f>
        <v>687100</v>
      </c>
      <c r="I40" s="45"/>
    </row>
    <row r="41" spans="1:9" ht="30" x14ac:dyDescent="0.25">
      <c r="A41" s="43" t="s">
        <v>132</v>
      </c>
      <c r="B41" s="31" t="s">
        <v>131</v>
      </c>
      <c r="C41" s="43">
        <v>26600</v>
      </c>
      <c r="D41" s="43" t="s">
        <v>46</v>
      </c>
      <c r="E41" s="45"/>
      <c r="F41" s="45"/>
      <c r="G41" s="45"/>
      <c r="H41" s="45"/>
      <c r="I41" s="45"/>
    </row>
    <row r="42" spans="1:9" x14ac:dyDescent="0.25">
      <c r="A42" s="124"/>
      <c r="B42" s="43" t="s">
        <v>130</v>
      </c>
      <c r="C42" s="45"/>
      <c r="D42" s="45"/>
      <c r="E42" s="45"/>
      <c r="F42" s="45"/>
      <c r="G42" s="45"/>
      <c r="H42" s="45"/>
      <c r="I42" s="45"/>
    </row>
    <row r="43" spans="1:9" x14ac:dyDescent="0.25">
      <c r="A43" s="124"/>
      <c r="B43" s="43"/>
      <c r="C43" s="45">
        <v>26610</v>
      </c>
      <c r="D43" s="45">
        <v>2023</v>
      </c>
      <c r="E43" s="45"/>
      <c r="F43" s="45"/>
      <c r="G43" s="45"/>
      <c r="H43" s="45"/>
      <c r="I43" s="45"/>
    </row>
    <row r="44" spans="1:9" x14ac:dyDescent="0.25">
      <c r="A44" s="124"/>
      <c r="B44" s="43"/>
      <c r="C44" s="45">
        <v>26620</v>
      </c>
      <c r="D44" s="45">
        <v>2024</v>
      </c>
      <c r="E44" s="45"/>
      <c r="F44" s="45"/>
      <c r="G44" s="45"/>
      <c r="H44" s="45"/>
      <c r="I44" s="45"/>
    </row>
    <row r="45" spans="1:9" x14ac:dyDescent="0.25">
      <c r="A45" s="124"/>
      <c r="B45" s="43"/>
      <c r="C45" s="45">
        <v>26630</v>
      </c>
      <c r="D45" s="45">
        <v>2025</v>
      </c>
      <c r="E45" s="45"/>
      <c r="F45" s="45"/>
      <c r="G45" s="45"/>
      <c r="H45" s="45"/>
      <c r="I45" s="45"/>
    </row>
    <row r="47" spans="1:9" x14ac:dyDescent="0.25">
      <c r="B47" s="78" t="s">
        <v>129</v>
      </c>
      <c r="C47" s="154"/>
      <c r="D47" s="154"/>
      <c r="E47" s="154"/>
      <c r="F47" s="77"/>
      <c r="G47" s="77"/>
      <c r="H47" s="77"/>
      <c r="I47" s="77"/>
    </row>
    <row r="48" spans="1:9" ht="15.75" x14ac:dyDescent="0.25">
      <c r="A48" s="75"/>
      <c r="B48" s="76" t="s">
        <v>128</v>
      </c>
      <c r="C48" s="153" t="s">
        <v>127</v>
      </c>
      <c r="D48" s="153"/>
      <c r="E48" s="153"/>
      <c r="F48" s="75" t="s">
        <v>126</v>
      </c>
      <c r="G48" s="153" t="s">
        <v>125</v>
      </c>
      <c r="H48" s="153"/>
      <c r="I48" s="153"/>
    </row>
    <row r="49" spans="1:9" ht="15.75" x14ac:dyDescent="0.25">
      <c r="A49" s="75"/>
      <c r="B49" s="76"/>
      <c r="C49" s="74"/>
      <c r="D49" s="74"/>
      <c r="E49" s="74"/>
      <c r="F49" s="75"/>
      <c r="G49" s="74"/>
      <c r="H49" s="74"/>
      <c r="I49" s="74"/>
    </row>
    <row r="50" spans="1:9" ht="15.75" x14ac:dyDescent="0.25">
      <c r="A50" s="75"/>
      <c r="B50" s="73" t="s">
        <v>124</v>
      </c>
      <c r="C50" s="151" t="s">
        <v>123</v>
      </c>
      <c r="D50" s="151"/>
      <c r="E50" s="151"/>
      <c r="F50" s="75"/>
      <c r="G50" s="74"/>
      <c r="H50" s="74"/>
      <c r="I50" s="74"/>
    </row>
    <row r="51" spans="1:9" ht="15.75" x14ac:dyDescent="0.25">
      <c r="A51" s="75"/>
      <c r="B51" s="73" t="s">
        <v>122</v>
      </c>
      <c r="C51" s="151" t="s">
        <v>121</v>
      </c>
      <c r="D51" s="151"/>
      <c r="E51" s="151"/>
      <c r="F51" s="75"/>
      <c r="G51" s="74"/>
      <c r="H51" s="74"/>
      <c r="I51" s="74"/>
    </row>
    <row r="52" spans="1:9" ht="15.75" x14ac:dyDescent="0.25">
      <c r="A52" s="73"/>
    </row>
    <row r="53" spans="1:9" ht="15.75" x14ac:dyDescent="0.25">
      <c r="A53" s="152" t="s">
        <v>222</v>
      </c>
      <c r="B53" s="152"/>
      <c r="C53" s="152"/>
      <c r="D53" s="152"/>
      <c r="E53" s="152"/>
      <c r="F53" s="152"/>
      <c r="G53" s="152"/>
      <c r="H53" s="152"/>
      <c r="I53" s="152"/>
    </row>
  </sheetData>
  <mergeCells count="71">
    <mergeCell ref="C50:E50"/>
    <mergeCell ref="C51:E51"/>
    <mergeCell ref="A53:I53"/>
    <mergeCell ref="C48:E48"/>
    <mergeCell ref="C47:E47"/>
    <mergeCell ref="G48:I48"/>
    <mergeCell ref="A1:I1"/>
    <mergeCell ref="I6:I7"/>
    <mergeCell ref="A2:A3"/>
    <mergeCell ref="B2:B3"/>
    <mergeCell ref="C2:C3"/>
    <mergeCell ref="D2:D3"/>
    <mergeCell ref="F2:I2"/>
    <mergeCell ref="G6:G7"/>
    <mergeCell ref="H6:H7"/>
    <mergeCell ref="E6:E7"/>
    <mergeCell ref="F6:F7"/>
    <mergeCell ref="A10:A11"/>
    <mergeCell ref="C10:C11"/>
    <mergeCell ref="D10:D11"/>
    <mergeCell ref="A6:A7"/>
    <mergeCell ref="C6:C7"/>
    <mergeCell ref="D6:D7"/>
    <mergeCell ref="D21:D22"/>
    <mergeCell ref="E21:E22"/>
    <mergeCell ref="F21:F22"/>
    <mergeCell ref="I15:I16"/>
    <mergeCell ref="I10:I11"/>
    <mergeCell ref="G15:G16"/>
    <mergeCell ref="H15:H16"/>
    <mergeCell ref="E10:E11"/>
    <mergeCell ref="F10:F11"/>
    <mergeCell ref="G10:G11"/>
    <mergeCell ref="H10:H11"/>
    <mergeCell ref="I21:I22"/>
    <mergeCell ref="G21:G22"/>
    <mergeCell ref="H21:H22"/>
    <mergeCell ref="G17:G18"/>
    <mergeCell ref="I17:I18"/>
    <mergeCell ref="A42:A45"/>
    <mergeCell ref="E2:E3"/>
    <mergeCell ref="F32:F33"/>
    <mergeCell ref="G32:G33"/>
    <mergeCell ref="A37:A40"/>
    <mergeCell ref="A32:A33"/>
    <mergeCell ref="C32:C33"/>
    <mergeCell ref="D32:D33"/>
    <mergeCell ref="E32:E33"/>
    <mergeCell ref="A15:A16"/>
    <mergeCell ref="C15:C16"/>
    <mergeCell ref="D15:D16"/>
    <mergeCell ref="E15:E16"/>
    <mergeCell ref="F15:F16"/>
    <mergeCell ref="A21:A22"/>
    <mergeCell ref="C21:C22"/>
    <mergeCell ref="C17:C18"/>
    <mergeCell ref="D17:D18"/>
    <mergeCell ref="E17:E18"/>
    <mergeCell ref="F17:F18"/>
    <mergeCell ref="A17:A18"/>
    <mergeCell ref="A28:A29"/>
    <mergeCell ref="C28:C29"/>
    <mergeCell ref="D28:D29"/>
    <mergeCell ref="E28:E29"/>
    <mergeCell ref="F28:F29"/>
    <mergeCell ref="H17:H18"/>
    <mergeCell ref="H32:H33"/>
    <mergeCell ref="I32:I33"/>
    <mergeCell ref="G28:G29"/>
    <mergeCell ref="H28:H29"/>
    <mergeCell ref="I28:I29"/>
  </mergeCells>
  <hyperlinks>
    <hyperlink ref="B5" location="P1117" display="P1117"/>
    <hyperlink ref="B11" r:id="rId1" display="consultantplus://offline/ref=E26027C2B1C08B685E95AEB9E20975D87DCA58670F0F3752657F6F36B79E1232593971BCB51BE7DA21845D075DJ3tED"/>
    <hyperlink ref="B13" r:id="rId2" display="consultantplus://offline/ref=E26027C2B1C08B685E95AEB9E20975D87DCA58670D063752657F6F36B79E1232593971BCB51BE7DA21845D075DJ3tED"/>
    <hyperlink ref="B18" r:id="rId3" display="consultantplus://offline/ref=6248D6842E7230B2946C50C40810EA338DB6C90A46A2D860E6C1CBACEF02116C89239D3F79A862E1DF0DFE64363Du7J"/>
    <hyperlink ref="B20" r:id="rId4" display="consultantplus://offline/ref=6248D6842E7230B2946C50C40810EA338DB6CF0F4AA5D860E6C1CBACEF02116C9B23C53179AD7AEA8D42B8313ADF12FBF2DD090F3EFA32uFJ"/>
    <hyperlink ref="B22" r:id="rId5" display="consultantplus://offline/ref=6248D6842E7230B2946C50C40810EA338DB6C90A46A2D860E6C1CBACEF02116C89239D3F79A862E1DF0DFE64363Du7J"/>
    <hyperlink ref="B25" location="P1121" display="P1121"/>
    <hyperlink ref="B29" r:id="rId6" display="consultantplus://offline/ref=6248D6842E7230B2946C50C40810EA338DB6C90A46A2D860E6C1CBACEF02116C89239D3F79A862E1DF0DFE64363Du7J"/>
    <hyperlink ref="B33" r:id="rId7" display="consultantplus://offline/ref=6248D6842E7230B2946C50C40810EA338DB6C90A46A2D860E6C1CBACEF02116C89239D3F79A862E1DF0DFE64363Du7J"/>
    <hyperlink ref="B35" r:id="rId8" display="consultantplus://offline/ref=6248D6842E7230B2946C50C40810EA338DB5CF0843A7D860E6C1CBACEF02116C89239D3F79A862E1DF0DFE64363Du7J"/>
    <hyperlink ref="B41" r:id="rId9" display="consultantplus://offline/ref=6248D6842E7230B2946C50C40810EA338DB5CF0843A7D860E6C1CBACEF02116C89239D3F79A862E1DF0DFE64363Du7J"/>
  </hyperlinks>
  <pageMargins left="0.70866141732283472" right="0.70866141732283472" top="0.74803149606299213" bottom="0.74803149606299213" header="0.31496062992125984" footer="0.31496062992125984"/>
  <pageSetup paperSize="9" scale="71" fitToHeight="2" orientation="landscape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6"/>
  <sheetViews>
    <sheetView tabSelected="1" view="pageLayout" topLeftCell="A115" zoomScale="90" zoomScaleNormal="100" zoomScalePageLayoutView="90" workbookViewId="0">
      <selection activeCell="I118" sqref="I118"/>
    </sheetView>
  </sheetViews>
  <sheetFormatPr defaultRowHeight="15" x14ac:dyDescent="0.25"/>
  <cols>
    <col min="1" max="1" width="2.28515625" customWidth="1"/>
    <col min="2" max="2" width="1.7109375" hidden="1" customWidth="1"/>
    <col min="3" max="3" width="6.140625" customWidth="1"/>
    <col min="4" max="4" width="17.5703125" customWidth="1"/>
    <col min="5" max="5" width="8.42578125" customWidth="1"/>
    <col min="6" max="6" width="7.140625" customWidth="1"/>
    <col min="7" max="7" width="15.85546875" customWidth="1"/>
    <col min="8" max="8" width="15.42578125" customWidth="1"/>
    <col min="9" max="9" width="18.28515625" customWidth="1"/>
    <col min="11" max="11" width="10.42578125" bestFit="1" customWidth="1"/>
  </cols>
  <sheetData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x14ac:dyDescent="0.3">
      <c r="A3" s="1"/>
      <c r="B3" s="167" t="s">
        <v>0</v>
      </c>
      <c r="C3" s="167"/>
      <c r="D3" s="167"/>
      <c r="E3" s="167"/>
      <c r="F3" s="167"/>
      <c r="G3" s="167"/>
      <c r="H3" s="167"/>
      <c r="I3" s="167"/>
      <c r="J3" s="1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customHeight="1" x14ac:dyDescent="0.25">
      <c r="A5" s="1"/>
      <c r="B5" s="163" t="s">
        <v>195</v>
      </c>
      <c r="C5" s="163"/>
      <c r="D5" s="163"/>
      <c r="E5" s="163"/>
      <c r="F5" s="163"/>
      <c r="G5" s="163"/>
      <c r="H5" s="163"/>
      <c r="I5" s="163"/>
      <c r="J5" s="1"/>
    </row>
    <row r="6" spans="1:10" x14ac:dyDescent="0.25">
      <c r="A6" s="1"/>
      <c r="B6" s="163"/>
      <c r="C6" s="163"/>
      <c r="D6" s="163"/>
      <c r="E6" s="163"/>
      <c r="F6" s="163"/>
      <c r="G6" s="163"/>
      <c r="H6" s="163"/>
      <c r="I6" s="163"/>
      <c r="J6" s="1"/>
    </row>
    <row r="7" spans="1:10" x14ac:dyDescent="0.25">
      <c r="A7" s="1"/>
      <c r="B7" s="163"/>
      <c r="C7" s="163"/>
      <c r="D7" s="163"/>
      <c r="E7" s="163"/>
      <c r="F7" s="163"/>
      <c r="G7" s="163"/>
      <c r="H7" s="163"/>
      <c r="I7" s="163"/>
      <c r="J7" s="1"/>
    </row>
    <row r="8" spans="1:10" ht="25.5" customHeight="1" x14ac:dyDescent="0.25">
      <c r="A8" s="1"/>
      <c r="B8" s="163"/>
      <c r="C8" s="163"/>
      <c r="D8" s="163"/>
      <c r="E8" s="163"/>
      <c r="F8" s="163"/>
      <c r="G8" s="163"/>
      <c r="H8" s="163"/>
      <c r="I8" s="163"/>
      <c r="J8" s="1"/>
    </row>
    <row r="9" spans="1:10" ht="14.25" customHeight="1" x14ac:dyDescent="0.25">
      <c r="A9" s="1"/>
      <c r="B9" s="1"/>
      <c r="C9" s="164" t="s">
        <v>6</v>
      </c>
      <c r="D9" s="164"/>
      <c r="E9" s="165">
        <f>SUM(E13:J15)</f>
        <v>15628491.01</v>
      </c>
      <c r="F9" s="155"/>
      <c r="G9" s="1" t="s">
        <v>11</v>
      </c>
      <c r="H9" s="1"/>
      <c r="I9" s="1"/>
      <c r="J9" s="1"/>
    </row>
    <row r="10" spans="1:10" ht="1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82.5" customHeight="1" x14ac:dyDescent="0.25">
      <c r="A11" s="1"/>
      <c r="B11" s="2" t="s">
        <v>1</v>
      </c>
      <c r="C11" s="159" t="s">
        <v>2</v>
      </c>
      <c r="D11" s="159"/>
      <c r="E11" s="159" t="s">
        <v>19</v>
      </c>
      <c r="F11" s="159"/>
      <c r="G11" s="159" t="s">
        <v>20</v>
      </c>
      <c r="H11" s="159"/>
      <c r="I11" s="159" t="s">
        <v>21</v>
      </c>
      <c r="J11" s="159"/>
    </row>
    <row r="12" spans="1:10" ht="18" customHeight="1" x14ac:dyDescent="0.25">
      <c r="A12" s="1"/>
      <c r="B12" s="2">
        <v>1</v>
      </c>
      <c r="C12" s="159">
        <v>2</v>
      </c>
      <c r="D12" s="159"/>
      <c r="E12" s="159">
        <v>3</v>
      </c>
      <c r="F12" s="159"/>
      <c r="G12" s="159">
        <v>4</v>
      </c>
      <c r="H12" s="159"/>
      <c r="I12" s="159">
        <v>5</v>
      </c>
      <c r="J12" s="159"/>
    </row>
    <row r="13" spans="1:10" ht="105.75" customHeight="1" x14ac:dyDescent="0.25">
      <c r="A13" s="1"/>
      <c r="B13" s="2">
        <v>2</v>
      </c>
      <c r="C13" s="159" t="s">
        <v>5</v>
      </c>
      <c r="D13" s="159"/>
      <c r="E13" s="160">
        <f>раздел1!E182</f>
        <v>5540000</v>
      </c>
      <c r="F13" s="161"/>
      <c r="G13" s="160">
        <f>раздел1!F182</f>
        <v>4617184</v>
      </c>
      <c r="H13" s="161"/>
      <c r="I13" s="160">
        <f>раздел1!G182</f>
        <v>4826050</v>
      </c>
      <c r="J13" s="161"/>
    </row>
    <row r="14" spans="1:10" ht="84.95" customHeight="1" x14ac:dyDescent="0.25">
      <c r="A14" s="1"/>
      <c r="B14" s="2">
        <v>3</v>
      </c>
      <c r="C14" s="159" t="s">
        <v>3</v>
      </c>
      <c r="D14" s="159"/>
      <c r="E14" s="158">
        <f>раздел1!E259</f>
        <v>71536.36</v>
      </c>
      <c r="F14" s="158"/>
      <c r="G14" s="158">
        <f>раздел1!F259</f>
        <v>6500</v>
      </c>
      <c r="H14" s="158"/>
      <c r="I14" s="158">
        <f>раздел1!G259</f>
        <v>0</v>
      </c>
      <c r="J14" s="158"/>
    </row>
    <row r="15" spans="1:10" x14ac:dyDescent="0.25">
      <c r="A15" s="1"/>
      <c r="B15" s="2">
        <v>4</v>
      </c>
      <c r="C15" s="159" t="s">
        <v>4</v>
      </c>
      <c r="D15" s="159"/>
      <c r="E15" s="160">
        <f>раздел1!E108</f>
        <v>285046.33</v>
      </c>
      <c r="F15" s="161"/>
      <c r="G15" s="160">
        <f>раздел1!F108</f>
        <v>282174.32</v>
      </c>
      <c r="H15" s="161"/>
      <c r="I15" s="160">
        <f>раздел1!G108</f>
        <v>0</v>
      </c>
      <c r="J15" s="16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</row>
    <row r="20" spans="1:10" x14ac:dyDescent="0.25">
      <c r="A20" s="166"/>
      <c r="B20" s="166"/>
      <c r="C20" s="166"/>
      <c r="D20" s="166"/>
      <c r="E20" s="166"/>
      <c r="F20" s="166"/>
      <c r="G20" s="166"/>
      <c r="H20" s="166"/>
      <c r="I20" s="166"/>
      <c r="J20" s="166"/>
    </row>
    <row r="21" spans="1:10" x14ac:dyDescent="0.25">
      <c r="A21" s="39"/>
      <c r="B21" s="39"/>
    </row>
    <row r="22" spans="1:10" x14ac:dyDescent="0.25">
      <c r="A22" s="39"/>
      <c r="B22" s="39"/>
    </row>
    <row r="23" spans="1:10" x14ac:dyDescent="0.25">
      <c r="A23" s="39"/>
      <c r="B23" s="39"/>
      <c r="C23" s="155" t="s">
        <v>7</v>
      </c>
      <c r="D23" s="155"/>
      <c r="E23" s="155" t="s">
        <v>30</v>
      </c>
      <c r="F23" s="155"/>
      <c r="G23" s="155" t="s">
        <v>31</v>
      </c>
      <c r="H23" s="155"/>
      <c r="I23" s="155" t="s">
        <v>32</v>
      </c>
      <c r="J23" s="155"/>
    </row>
    <row r="24" spans="1:10" x14ac:dyDescent="0.25">
      <c r="A24" s="39"/>
      <c r="B24" s="39"/>
      <c r="C24" s="1"/>
      <c r="D24" s="1"/>
      <c r="E24" s="155" t="s">
        <v>8</v>
      </c>
      <c r="F24" s="155"/>
      <c r="G24" s="155" t="s">
        <v>9</v>
      </c>
      <c r="H24" s="155"/>
      <c r="I24" s="155" t="s">
        <v>10</v>
      </c>
      <c r="J24" s="155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10" ht="18.75" x14ac:dyDescent="0.3">
      <c r="A38" s="1"/>
      <c r="B38" s="1"/>
      <c r="C38" s="1"/>
      <c r="D38" s="167" t="s">
        <v>12</v>
      </c>
      <c r="E38" s="167"/>
      <c r="F38" s="167"/>
      <c r="G38" s="167"/>
      <c r="H38" s="167"/>
      <c r="I38" s="167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10" ht="15" customHeight="1" x14ac:dyDescent="0.25">
      <c r="A40" s="163" t="s">
        <v>195</v>
      </c>
      <c r="B40" s="163"/>
      <c r="C40" s="163"/>
      <c r="D40" s="163"/>
      <c r="E40" s="163"/>
      <c r="F40" s="163"/>
      <c r="G40" s="163"/>
      <c r="H40" s="163"/>
      <c r="I40" s="163"/>
      <c r="J40" s="15"/>
    </row>
    <row r="41" spans="1:10" x14ac:dyDescent="0.25">
      <c r="A41" s="163"/>
      <c r="B41" s="163"/>
      <c r="C41" s="163"/>
      <c r="D41" s="163"/>
      <c r="E41" s="163"/>
      <c r="F41" s="163"/>
      <c r="G41" s="163"/>
      <c r="H41" s="163"/>
      <c r="I41" s="163"/>
      <c r="J41" s="15"/>
    </row>
    <row r="42" spans="1:10" x14ac:dyDescent="0.25">
      <c r="A42" s="163"/>
      <c r="B42" s="163"/>
      <c r="C42" s="163"/>
      <c r="D42" s="163"/>
      <c r="E42" s="163"/>
      <c r="F42" s="163"/>
      <c r="G42" s="163"/>
      <c r="H42" s="163"/>
      <c r="I42" s="163"/>
      <c r="J42" s="15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10" ht="15.75" x14ac:dyDescent="0.25">
      <c r="A44" s="1"/>
      <c r="B44" s="1"/>
      <c r="C44" s="1"/>
      <c r="D44" s="5" t="s">
        <v>6</v>
      </c>
      <c r="E44" s="162">
        <f>E9</f>
        <v>15628491.01</v>
      </c>
      <c r="F44" s="162"/>
      <c r="G44" s="162"/>
      <c r="H44" s="1" t="s">
        <v>11</v>
      </c>
      <c r="I44" s="1"/>
    </row>
    <row r="45" spans="1:10" ht="15.75" x14ac:dyDescent="0.25">
      <c r="A45" s="1"/>
      <c r="B45" s="1"/>
      <c r="C45" s="1"/>
      <c r="D45" s="5"/>
      <c r="E45" s="7"/>
      <c r="F45" s="8"/>
      <c r="G45" s="6"/>
      <c r="H45" s="1"/>
      <c r="I45" s="1"/>
    </row>
    <row r="47" spans="1:10" ht="15.75" x14ac:dyDescent="0.25">
      <c r="C47" s="156" t="s">
        <v>183</v>
      </c>
      <c r="D47" s="156"/>
      <c r="E47" s="156"/>
      <c r="F47" s="156"/>
      <c r="G47" s="156"/>
      <c r="H47" s="156"/>
      <c r="I47" s="156"/>
    </row>
    <row r="48" spans="1:10" x14ac:dyDescent="0.25">
      <c r="C48" s="1"/>
      <c r="D48" s="1"/>
      <c r="E48" s="1"/>
      <c r="F48" s="1"/>
      <c r="G48" s="1"/>
      <c r="H48" s="1"/>
      <c r="I48" s="1"/>
    </row>
    <row r="49" spans="3:9" ht="75" x14ac:dyDescent="0.25">
      <c r="C49" s="3" t="s">
        <v>1</v>
      </c>
      <c r="D49" s="3" t="s">
        <v>13</v>
      </c>
      <c r="E49" s="3" t="s">
        <v>14</v>
      </c>
      <c r="F49" s="3" t="s">
        <v>15</v>
      </c>
      <c r="G49" s="3" t="s">
        <v>19</v>
      </c>
      <c r="H49" s="3" t="s">
        <v>20</v>
      </c>
      <c r="I49" s="3" t="s">
        <v>21</v>
      </c>
    </row>
    <row r="50" spans="3:9" x14ac:dyDescent="0.25">
      <c r="C50" s="13">
        <v>1</v>
      </c>
      <c r="D50" s="13">
        <v>2</v>
      </c>
      <c r="E50" s="13">
        <v>3</v>
      </c>
      <c r="F50" s="13">
        <v>4</v>
      </c>
      <c r="G50" s="13">
        <v>5</v>
      </c>
      <c r="H50" s="13">
        <v>6</v>
      </c>
      <c r="I50" s="13">
        <v>7</v>
      </c>
    </row>
    <row r="51" spans="3:9" x14ac:dyDescent="0.25">
      <c r="C51" s="9">
        <v>1</v>
      </c>
      <c r="D51" s="10" t="s">
        <v>16</v>
      </c>
      <c r="E51" s="9"/>
      <c r="F51" s="9"/>
      <c r="G51" s="16">
        <v>2291700</v>
      </c>
      <c r="H51" s="16">
        <v>1558356</v>
      </c>
      <c r="I51" s="16">
        <v>1718775</v>
      </c>
    </row>
    <row r="52" spans="3:9" ht="85.5" x14ac:dyDescent="0.25">
      <c r="C52" s="22">
        <v>2</v>
      </c>
      <c r="D52" s="11" t="s">
        <v>17</v>
      </c>
      <c r="E52" s="22"/>
      <c r="F52" s="22"/>
      <c r="G52" s="16">
        <v>15000</v>
      </c>
      <c r="H52" s="16">
        <v>15000</v>
      </c>
      <c r="I52" s="16">
        <v>15000</v>
      </c>
    </row>
    <row r="53" spans="3:9" x14ac:dyDescent="0.25">
      <c r="C53" s="157" t="s">
        <v>18</v>
      </c>
      <c r="D53" s="157"/>
      <c r="E53" s="157"/>
      <c r="F53" s="157"/>
      <c r="G53" s="14">
        <f>SUM(G51:G52)</f>
        <v>2306700</v>
      </c>
      <c r="H53" s="14">
        <f>SUM(H51:H52)</f>
        <v>1573356</v>
      </c>
      <c r="I53" s="14">
        <f>SUM(I51:I52)</f>
        <v>1733775</v>
      </c>
    </row>
    <row r="54" spans="3:9" x14ac:dyDescent="0.25">
      <c r="C54" s="23"/>
      <c r="D54" s="23"/>
      <c r="E54" s="23"/>
      <c r="F54" s="23"/>
      <c r="G54" s="24"/>
      <c r="H54" s="24"/>
      <c r="I54" s="24"/>
    </row>
    <row r="56" spans="3:9" ht="15.75" x14ac:dyDescent="0.25">
      <c r="C56" s="156" t="s">
        <v>184</v>
      </c>
      <c r="D56" s="156"/>
      <c r="E56" s="156"/>
      <c r="F56" s="156"/>
      <c r="G56" s="156"/>
      <c r="H56" s="156"/>
      <c r="I56" s="156"/>
    </row>
    <row r="57" spans="3:9" x14ac:dyDescent="0.25">
      <c r="C57" s="1"/>
      <c r="D57" s="1"/>
      <c r="E57" s="1"/>
      <c r="F57" s="1"/>
      <c r="G57" s="1"/>
      <c r="H57" s="1"/>
      <c r="I57" s="1"/>
    </row>
    <row r="58" spans="3:9" ht="75" x14ac:dyDescent="0.25">
      <c r="C58" s="21" t="s">
        <v>1</v>
      </c>
      <c r="D58" s="21" t="s">
        <v>13</v>
      </c>
      <c r="E58" s="21" t="s">
        <v>14</v>
      </c>
      <c r="F58" s="21" t="s">
        <v>15</v>
      </c>
      <c r="G58" s="21" t="s">
        <v>19</v>
      </c>
      <c r="H58" s="21" t="s">
        <v>20</v>
      </c>
      <c r="I58" s="21" t="s">
        <v>21</v>
      </c>
    </row>
    <row r="59" spans="3:9" x14ac:dyDescent="0.25">
      <c r="C59" s="13">
        <v>1</v>
      </c>
      <c r="D59" s="13">
        <v>2</v>
      </c>
      <c r="E59" s="13">
        <v>3</v>
      </c>
      <c r="F59" s="13">
        <v>4</v>
      </c>
      <c r="G59" s="13">
        <v>5</v>
      </c>
      <c r="H59" s="13">
        <v>6</v>
      </c>
      <c r="I59" s="13">
        <v>7</v>
      </c>
    </row>
    <row r="60" spans="3:9" x14ac:dyDescent="0.25">
      <c r="C60" s="22">
        <v>1</v>
      </c>
      <c r="D60" s="10" t="s">
        <v>16</v>
      </c>
      <c r="E60" s="22"/>
      <c r="F60" s="22"/>
      <c r="G60" s="16">
        <v>1384300</v>
      </c>
      <c r="H60" s="16">
        <v>1394300</v>
      </c>
      <c r="I60" s="16">
        <v>1394300</v>
      </c>
    </row>
    <row r="61" spans="3:9" ht="85.5" x14ac:dyDescent="0.25">
      <c r="C61" s="92">
        <v>2</v>
      </c>
      <c r="D61" s="11" t="s">
        <v>17</v>
      </c>
      <c r="E61" s="92"/>
      <c r="F61" s="92"/>
      <c r="G61" s="16">
        <v>10000</v>
      </c>
      <c r="H61" s="16">
        <v>0</v>
      </c>
      <c r="I61" s="16">
        <v>0</v>
      </c>
    </row>
    <row r="62" spans="3:9" x14ac:dyDescent="0.25">
      <c r="C62" s="157" t="s">
        <v>18</v>
      </c>
      <c r="D62" s="157"/>
      <c r="E62" s="157"/>
      <c r="F62" s="157"/>
      <c r="G62" s="14">
        <f>SUM(G60:G61)</f>
        <v>1394300</v>
      </c>
      <c r="H62" s="14">
        <f t="shared" ref="H62:I62" si="0">SUM(H60:H61)</f>
        <v>1394300</v>
      </c>
      <c r="I62" s="14">
        <f t="shared" si="0"/>
        <v>1394300</v>
      </c>
    </row>
    <row r="63" spans="3:9" x14ac:dyDescent="0.25">
      <c r="C63" s="23"/>
      <c r="D63" s="23"/>
      <c r="E63" s="23"/>
      <c r="F63" s="23"/>
      <c r="G63" s="24"/>
      <c r="H63" s="24"/>
      <c r="I63" s="24"/>
    </row>
    <row r="65" spans="3:9" ht="15.75" x14ac:dyDescent="0.25">
      <c r="C65" s="156" t="s">
        <v>185</v>
      </c>
      <c r="D65" s="156"/>
      <c r="E65" s="156"/>
      <c r="F65" s="156"/>
      <c r="G65" s="156"/>
      <c r="H65" s="156"/>
      <c r="I65" s="156"/>
    </row>
    <row r="66" spans="3:9" x14ac:dyDescent="0.25">
      <c r="C66" s="1"/>
      <c r="D66" s="1"/>
      <c r="E66" s="1"/>
      <c r="F66" s="1"/>
      <c r="G66" s="1"/>
      <c r="H66" s="1"/>
      <c r="I66" s="1"/>
    </row>
    <row r="67" spans="3:9" ht="75" x14ac:dyDescent="0.25">
      <c r="C67" s="28" t="s">
        <v>1</v>
      </c>
      <c r="D67" s="28" t="s">
        <v>13</v>
      </c>
      <c r="E67" s="28" t="s">
        <v>14</v>
      </c>
      <c r="F67" s="28" t="s">
        <v>15</v>
      </c>
      <c r="G67" s="28" t="s">
        <v>19</v>
      </c>
      <c r="H67" s="28" t="s">
        <v>20</v>
      </c>
      <c r="I67" s="28" t="s">
        <v>21</v>
      </c>
    </row>
    <row r="68" spans="3:9" x14ac:dyDescent="0.25">
      <c r="C68" s="13">
        <v>1</v>
      </c>
      <c r="D68" s="13">
        <v>2</v>
      </c>
      <c r="E68" s="13">
        <v>3</v>
      </c>
      <c r="F68" s="13">
        <v>4</v>
      </c>
      <c r="G68" s="13">
        <v>5</v>
      </c>
      <c r="H68" s="13">
        <v>6</v>
      </c>
      <c r="I68" s="13">
        <v>7</v>
      </c>
    </row>
    <row r="69" spans="3:9" ht="42.75" x14ac:dyDescent="0.25">
      <c r="C69" s="27">
        <v>1</v>
      </c>
      <c r="D69" s="11" t="s">
        <v>22</v>
      </c>
      <c r="E69" s="27"/>
      <c r="F69" s="27"/>
      <c r="G69" s="106">
        <v>692100</v>
      </c>
      <c r="H69" s="106">
        <v>470628</v>
      </c>
      <c r="I69" s="106">
        <v>519075</v>
      </c>
    </row>
    <row r="70" spans="3:9" x14ac:dyDescent="0.25">
      <c r="C70" s="157" t="s">
        <v>18</v>
      </c>
      <c r="D70" s="157"/>
      <c r="E70" s="157"/>
      <c r="F70" s="157"/>
      <c r="G70" s="106">
        <f>SUM(G69)</f>
        <v>692100</v>
      </c>
      <c r="H70" s="106">
        <f>SUM(H69:H69)</f>
        <v>470628</v>
      </c>
      <c r="I70" s="106">
        <f>SUM(I69:I69)</f>
        <v>519075</v>
      </c>
    </row>
    <row r="71" spans="3:9" x14ac:dyDescent="0.25">
      <c r="C71" s="23"/>
      <c r="D71" s="23"/>
      <c r="E71" s="23"/>
      <c r="F71" s="23"/>
      <c r="G71" s="24"/>
      <c r="H71" s="24"/>
      <c r="I71" s="24"/>
    </row>
    <row r="72" spans="3:9" x14ac:dyDescent="0.25">
      <c r="C72" s="23"/>
      <c r="D72" s="23"/>
      <c r="E72" s="23"/>
      <c r="F72" s="23"/>
      <c r="G72" s="24"/>
      <c r="H72" s="24"/>
      <c r="I72" s="24"/>
    </row>
    <row r="73" spans="3:9" ht="15.75" x14ac:dyDescent="0.25">
      <c r="C73" s="156" t="s">
        <v>186</v>
      </c>
      <c r="D73" s="156"/>
      <c r="E73" s="156"/>
      <c r="F73" s="156"/>
      <c r="G73" s="156"/>
      <c r="H73" s="156"/>
      <c r="I73" s="156"/>
    </row>
    <row r="74" spans="3:9" x14ac:dyDescent="0.25">
      <c r="C74" s="1"/>
      <c r="D74" s="1"/>
      <c r="E74" s="1"/>
      <c r="F74" s="1"/>
      <c r="G74" s="1"/>
      <c r="H74" s="1"/>
      <c r="I74" s="1"/>
    </row>
    <row r="75" spans="3:9" ht="75" x14ac:dyDescent="0.25">
      <c r="C75" s="21" t="s">
        <v>1</v>
      </c>
      <c r="D75" s="21" t="s">
        <v>13</v>
      </c>
      <c r="E75" s="21" t="s">
        <v>14</v>
      </c>
      <c r="F75" s="21" t="s">
        <v>15</v>
      </c>
      <c r="G75" s="21" t="s">
        <v>19</v>
      </c>
      <c r="H75" s="21" t="s">
        <v>20</v>
      </c>
      <c r="I75" s="21" t="s">
        <v>21</v>
      </c>
    </row>
    <row r="76" spans="3:9" x14ac:dyDescent="0.25">
      <c r="C76" s="13">
        <v>1</v>
      </c>
      <c r="D76" s="13">
        <v>2</v>
      </c>
      <c r="E76" s="13">
        <v>3</v>
      </c>
      <c r="F76" s="13">
        <v>4</v>
      </c>
      <c r="G76" s="13">
        <v>5</v>
      </c>
      <c r="H76" s="13">
        <v>6</v>
      </c>
      <c r="I76" s="13">
        <v>7</v>
      </c>
    </row>
    <row r="77" spans="3:9" ht="42.75" x14ac:dyDescent="0.25">
      <c r="C77" s="22">
        <v>1</v>
      </c>
      <c r="D77" s="11" t="s">
        <v>22</v>
      </c>
      <c r="E77" s="22"/>
      <c r="F77" s="22"/>
      <c r="G77" s="106">
        <v>421100</v>
      </c>
      <c r="H77" s="106">
        <v>421100</v>
      </c>
      <c r="I77" s="106">
        <v>421100</v>
      </c>
    </row>
    <row r="78" spans="3:9" x14ac:dyDescent="0.25">
      <c r="C78" s="157" t="s">
        <v>18</v>
      </c>
      <c r="D78" s="157"/>
      <c r="E78" s="157"/>
      <c r="F78" s="157"/>
      <c r="G78" s="106">
        <f>SUM(G77)</f>
        <v>421100</v>
      </c>
      <c r="H78" s="106">
        <f>SUM(H77:H77)</f>
        <v>421100</v>
      </c>
      <c r="I78" s="106">
        <f>SUM(I77:I77)</f>
        <v>421100</v>
      </c>
    </row>
    <row r="79" spans="3:9" x14ac:dyDescent="0.25">
      <c r="C79" s="23"/>
      <c r="D79" s="23"/>
      <c r="E79" s="23"/>
      <c r="F79" s="23"/>
      <c r="G79" s="24"/>
      <c r="H79" s="24"/>
      <c r="I79" s="24"/>
    </row>
    <row r="80" spans="3:9" x14ac:dyDescent="0.25">
      <c r="C80" s="23"/>
      <c r="D80" s="23"/>
      <c r="E80" s="23"/>
      <c r="F80" s="23"/>
      <c r="G80" s="24"/>
      <c r="H80" s="24"/>
      <c r="I80" s="24"/>
    </row>
    <row r="81" spans="3:11" ht="15.75" x14ac:dyDescent="0.25">
      <c r="C81" s="156" t="s">
        <v>187</v>
      </c>
      <c r="D81" s="156"/>
      <c r="E81" s="156"/>
      <c r="F81" s="156"/>
      <c r="G81" s="156"/>
      <c r="H81" s="156"/>
      <c r="I81" s="156"/>
    </row>
    <row r="82" spans="3:11" x14ac:dyDescent="0.25">
      <c r="C82" s="1"/>
      <c r="D82" s="1"/>
      <c r="E82" s="1"/>
      <c r="F82" s="1"/>
      <c r="G82" s="1"/>
      <c r="H82" s="1"/>
      <c r="I82" s="1"/>
    </row>
    <row r="83" spans="3:11" ht="75" x14ac:dyDescent="0.25">
      <c r="C83" s="21" t="s">
        <v>1</v>
      </c>
      <c r="D83" s="21" t="s">
        <v>13</v>
      </c>
      <c r="E83" s="21" t="s">
        <v>14</v>
      </c>
      <c r="F83" s="21" t="s">
        <v>15</v>
      </c>
      <c r="G83" s="21" t="s">
        <v>19</v>
      </c>
      <c r="H83" s="21" t="s">
        <v>20</v>
      </c>
      <c r="I83" s="21" t="s">
        <v>21</v>
      </c>
    </row>
    <row r="84" spans="3:11" x14ac:dyDescent="0.25">
      <c r="C84" s="13">
        <v>1</v>
      </c>
      <c r="D84" s="13">
        <v>2</v>
      </c>
      <c r="E84" s="13">
        <v>3</v>
      </c>
      <c r="F84" s="13">
        <v>4</v>
      </c>
      <c r="G84" s="13">
        <v>5</v>
      </c>
      <c r="H84" s="13">
        <v>6</v>
      </c>
      <c r="I84" s="13">
        <v>7</v>
      </c>
    </row>
    <row r="85" spans="3:11" x14ac:dyDescent="0.25">
      <c r="C85" s="22">
        <v>1</v>
      </c>
      <c r="D85" s="11" t="s">
        <v>24</v>
      </c>
      <c r="E85" s="22"/>
      <c r="F85" s="22"/>
      <c r="G85" s="106">
        <v>30400</v>
      </c>
      <c r="H85" s="106">
        <v>30400</v>
      </c>
      <c r="I85" s="106">
        <v>30400</v>
      </c>
    </row>
    <row r="86" spans="3:11" ht="28.5" x14ac:dyDescent="0.25">
      <c r="C86" s="13">
        <v>2</v>
      </c>
      <c r="D86" s="11" t="s">
        <v>25</v>
      </c>
      <c r="E86" s="9"/>
      <c r="F86" s="9"/>
      <c r="G86" s="106">
        <f>SUM(G87:G88)</f>
        <v>54300</v>
      </c>
      <c r="H86" s="106">
        <v>54300</v>
      </c>
      <c r="I86" s="106">
        <v>54300</v>
      </c>
    </row>
    <row r="87" spans="3:11" x14ac:dyDescent="0.25">
      <c r="C87" s="13"/>
      <c r="D87" s="17" t="s">
        <v>210</v>
      </c>
      <c r="E87" s="2"/>
      <c r="F87" s="2"/>
      <c r="G87" s="107">
        <v>40800</v>
      </c>
      <c r="H87" s="106"/>
      <c r="I87" s="106"/>
    </row>
    <row r="88" spans="3:11" x14ac:dyDescent="0.25">
      <c r="C88" s="13"/>
      <c r="D88" s="17" t="s">
        <v>33</v>
      </c>
      <c r="E88" s="2"/>
      <c r="F88" s="2"/>
      <c r="G88" s="107">
        <v>13500</v>
      </c>
      <c r="H88" s="106"/>
      <c r="I88" s="106"/>
    </row>
    <row r="89" spans="3:11" ht="42.75" x14ac:dyDescent="0.25">
      <c r="C89" s="9">
        <v>3</v>
      </c>
      <c r="D89" s="11" t="s">
        <v>23</v>
      </c>
      <c r="E89" s="9"/>
      <c r="F89" s="9"/>
      <c r="G89" s="106">
        <f>SUM(G90:G92)</f>
        <v>30492.46</v>
      </c>
      <c r="H89" s="106">
        <v>70000</v>
      </c>
      <c r="I89" s="106">
        <v>70000</v>
      </c>
      <c r="K89" s="105"/>
    </row>
    <row r="90" spans="3:11" x14ac:dyDescent="0.25">
      <c r="C90" s="12"/>
      <c r="D90" s="17" t="s">
        <v>34</v>
      </c>
      <c r="E90" s="2"/>
      <c r="F90" s="2"/>
      <c r="G90" s="107">
        <v>2224.08</v>
      </c>
      <c r="H90" s="106"/>
      <c r="I90" s="106"/>
    </row>
    <row r="91" spans="3:11" ht="30" x14ac:dyDescent="0.25">
      <c r="C91" s="12"/>
      <c r="D91" s="17" t="s">
        <v>218</v>
      </c>
      <c r="E91" s="2"/>
      <c r="F91" s="2"/>
      <c r="G91" s="107">
        <v>2000</v>
      </c>
      <c r="H91" s="106"/>
      <c r="I91" s="106"/>
    </row>
    <row r="92" spans="3:11" ht="60" x14ac:dyDescent="0.25">
      <c r="C92" s="12"/>
      <c r="D92" s="17" t="s">
        <v>219</v>
      </c>
      <c r="E92" s="2"/>
      <c r="F92" s="2"/>
      <c r="G92" s="107">
        <v>26268.38</v>
      </c>
      <c r="H92" s="106"/>
      <c r="I92" s="106"/>
    </row>
    <row r="93" spans="3:11" ht="28.5" x14ac:dyDescent="0.25">
      <c r="C93" s="13">
        <v>4</v>
      </c>
      <c r="D93" s="11" t="s">
        <v>26</v>
      </c>
      <c r="E93" s="9"/>
      <c r="F93" s="9"/>
      <c r="G93" s="106">
        <f>SUM(G94:G97)</f>
        <v>134500</v>
      </c>
      <c r="H93" s="106">
        <v>134500</v>
      </c>
      <c r="I93" s="106">
        <v>134500</v>
      </c>
    </row>
    <row r="94" spans="3:11" x14ac:dyDescent="0.25">
      <c r="C94" s="13"/>
      <c r="D94" s="17" t="s">
        <v>35</v>
      </c>
      <c r="E94" s="2"/>
      <c r="F94" s="2"/>
      <c r="G94" s="107">
        <v>50041</v>
      </c>
      <c r="H94" s="106"/>
      <c r="I94" s="106"/>
    </row>
    <row r="95" spans="3:11" ht="30" x14ac:dyDescent="0.25">
      <c r="C95" s="13"/>
      <c r="D95" s="17" t="s">
        <v>213</v>
      </c>
      <c r="E95" s="2"/>
      <c r="F95" s="2"/>
      <c r="G95" s="107">
        <v>16797.98</v>
      </c>
      <c r="H95" s="106"/>
      <c r="I95" s="106"/>
    </row>
    <row r="96" spans="3:11" x14ac:dyDescent="0.25">
      <c r="C96" s="13"/>
      <c r="D96" s="17" t="s">
        <v>214</v>
      </c>
      <c r="E96" s="2"/>
      <c r="F96" s="2"/>
      <c r="G96" s="116">
        <v>17661.02</v>
      </c>
      <c r="H96" s="106"/>
      <c r="I96" s="106"/>
    </row>
    <row r="97" spans="3:11" ht="45" x14ac:dyDescent="0.25">
      <c r="C97" s="13"/>
      <c r="D97" s="17" t="s">
        <v>209</v>
      </c>
      <c r="E97" s="2"/>
      <c r="F97" s="2"/>
      <c r="G97" s="109">
        <v>50000</v>
      </c>
      <c r="H97" s="106"/>
      <c r="I97" s="106"/>
    </row>
    <row r="98" spans="3:11" ht="57" x14ac:dyDescent="0.25">
      <c r="C98" s="13">
        <v>5</v>
      </c>
      <c r="D98" s="11" t="s">
        <v>193</v>
      </c>
      <c r="E98" s="2"/>
      <c r="F98" s="2"/>
      <c r="G98" s="106">
        <f>SUM(G99)</f>
        <v>141500</v>
      </c>
      <c r="H98" s="106">
        <v>0</v>
      </c>
      <c r="I98" s="106">
        <v>0</v>
      </c>
      <c r="K98" s="105"/>
    </row>
    <row r="99" spans="3:11" ht="30" x14ac:dyDescent="0.25">
      <c r="C99" s="13"/>
      <c r="D99" s="17" t="s">
        <v>217</v>
      </c>
      <c r="E99" s="2"/>
      <c r="F99" s="2"/>
      <c r="G99" s="108">
        <v>141500</v>
      </c>
      <c r="H99" s="106"/>
      <c r="I99" s="106"/>
    </row>
    <row r="100" spans="3:11" ht="114" x14ac:dyDescent="0.25">
      <c r="C100" s="13">
        <v>6</v>
      </c>
      <c r="D100" s="11" t="s">
        <v>192</v>
      </c>
      <c r="E100" s="2"/>
      <c r="F100" s="2"/>
      <c r="G100" s="106">
        <v>3000</v>
      </c>
      <c r="H100" s="106">
        <v>3000</v>
      </c>
      <c r="I100" s="106">
        <v>3000</v>
      </c>
    </row>
    <row r="101" spans="3:11" ht="57" x14ac:dyDescent="0.25">
      <c r="C101" s="9">
        <v>7</v>
      </c>
      <c r="D101" s="11" t="s">
        <v>196</v>
      </c>
      <c r="E101" s="9"/>
      <c r="F101" s="9"/>
      <c r="G101" s="106">
        <v>15353.61</v>
      </c>
      <c r="H101" s="106">
        <v>25000</v>
      </c>
      <c r="I101" s="106">
        <v>25000</v>
      </c>
    </row>
    <row r="102" spans="3:11" ht="71.25" x14ac:dyDescent="0.25">
      <c r="C102" s="27">
        <v>8</v>
      </c>
      <c r="D102" s="11" t="s">
        <v>27</v>
      </c>
      <c r="E102" s="27"/>
      <c r="F102" s="27"/>
      <c r="G102" s="106">
        <v>24153.93</v>
      </c>
      <c r="H102" s="106">
        <v>98500</v>
      </c>
      <c r="I102" s="106">
        <v>98500</v>
      </c>
    </row>
    <row r="103" spans="3:11" x14ac:dyDescent="0.25">
      <c r="C103" s="157" t="s">
        <v>18</v>
      </c>
      <c r="D103" s="157"/>
      <c r="E103" s="157"/>
      <c r="F103" s="157"/>
      <c r="G103" s="106">
        <f>SUM(G85:G86,G89,G93,G98,G100,G101,G102)</f>
        <v>433699.99999999994</v>
      </c>
      <c r="H103" s="106">
        <f>SUM(H102,H100:H101,H93,H89,H86,H85)</f>
        <v>415700</v>
      </c>
      <c r="I103" s="106">
        <f>SUM(I102,I100:I101,I93,I89,I86,I85)</f>
        <v>415700</v>
      </c>
    </row>
    <row r="104" spans="3:11" x14ac:dyDescent="0.25">
      <c r="C104" s="23"/>
      <c r="D104" s="23"/>
      <c r="E104" s="23"/>
      <c r="F104" s="23"/>
      <c r="G104" s="117"/>
      <c r="H104" s="117"/>
      <c r="I104" s="117"/>
    </row>
    <row r="105" spans="3:11" x14ac:dyDescent="0.25">
      <c r="G105" s="110"/>
      <c r="H105" s="110"/>
      <c r="I105" s="110"/>
    </row>
    <row r="106" spans="3:11" ht="15.75" x14ac:dyDescent="0.25">
      <c r="C106" s="156" t="s">
        <v>188</v>
      </c>
      <c r="D106" s="156"/>
      <c r="E106" s="156"/>
      <c r="F106" s="156"/>
      <c r="G106" s="156"/>
      <c r="H106" s="156"/>
      <c r="I106" s="156"/>
    </row>
    <row r="107" spans="3:11" x14ac:dyDescent="0.25">
      <c r="C107" s="1"/>
      <c r="D107" s="1"/>
      <c r="E107" s="1"/>
      <c r="F107" s="1"/>
      <c r="G107" s="1"/>
      <c r="H107" s="1"/>
      <c r="I107" s="1"/>
    </row>
    <row r="108" spans="3:11" ht="75" x14ac:dyDescent="0.25">
      <c r="C108" s="3" t="s">
        <v>1</v>
      </c>
      <c r="D108" s="3" t="s">
        <v>13</v>
      </c>
      <c r="E108" s="3" t="s">
        <v>14</v>
      </c>
      <c r="F108" s="3" t="s">
        <v>15</v>
      </c>
      <c r="G108" s="3" t="s">
        <v>19</v>
      </c>
      <c r="H108" s="3" t="s">
        <v>20</v>
      </c>
      <c r="I108" s="3" t="s">
        <v>21</v>
      </c>
    </row>
    <row r="109" spans="3:11" x14ac:dyDescent="0.25">
      <c r="C109" s="13">
        <v>1</v>
      </c>
      <c r="D109" s="13">
        <v>2</v>
      </c>
      <c r="E109" s="13">
        <v>3</v>
      </c>
      <c r="F109" s="13">
        <v>4</v>
      </c>
      <c r="G109" s="13">
        <v>5</v>
      </c>
      <c r="H109" s="13">
        <v>6</v>
      </c>
      <c r="I109" s="13">
        <v>7</v>
      </c>
    </row>
    <row r="110" spans="3:11" ht="80.25" customHeight="1" x14ac:dyDescent="0.25">
      <c r="C110" s="9">
        <v>1</v>
      </c>
      <c r="D110" s="11" t="s">
        <v>23</v>
      </c>
      <c r="E110" s="9"/>
      <c r="F110" s="9"/>
      <c r="G110" s="106">
        <f>SUM(G111:G115)</f>
        <v>45400</v>
      </c>
      <c r="H110" s="106">
        <v>45400</v>
      </c>
      <c r="I110" s="106">
        <v>45400</v>
      </c>
    </row>
    <row r="111" spans="3:11" ht="17.25" customHeight="1" x14ac:dyDescent="0.25">
      <c r="C111" s="12"/>
      <c r="D111" s="17" t="s">
        <v>204</v>
      </c>
      <c r="E111" s="2"/>
      <c r="F111" s="2"/>
      <c r="G111" s="107">
        <v>9600</v>
      </c>
      <c r="H111" s="106"/>
      <c r="I111" s="106"/>
    </row>
    <row r="112" spans="3:11" ht="30" x14ac:dyDescent="0.25">
      <c r="C112" s="12"/>
      <c r="D112" s="17" t="s">
        <v>206</v>
      </c>
      <c r="E112" s="2"/>
      <c r="F112" s="2"/>
      <c r="G112" s="107">
        <v>9993.6</v>
      </c>
      <c r="H112" s="106"/>
      <c r="I112" s="106"/>
    </row>
    <row r="113" spans="3:9" ht="30" x14ac:dyDescent="0.25">
      <c r="C113" s="102"/>
      <c r="D113" s="17" t="s">
        <v>211</v>
      </c>
      <c r="E113" s="2"/>
      <c r="F113" s="2"/>
      <c r="G113" s="107">
        <v>2150</v>
      </c>
      <c r="H113" s="106"/>
      <c r="I113" s="106"/>
    </row>
    <row r="114" spans="3:9" ht="30" x14ac:dyDescent="0.25">
      <c r="C114" s="100"/>
      <c r="D114" s="17" t="s">
        <v>205</v>
      </c>
      <c r="E114" s="2"/>
      <c r="F114" s="2"/>
      <c r="G114" s="107">
        <v>18000</v>
      </c>
      <c r="H114" s="106"/>
      <c r="I114" s="106"/>
    </row>
    <row r="115" spans="3:9" x14ac:dyDescent="0.25">
      <c r="C115" s="25"/>
      <c r="D115" s="17" t="s">
        <v>212</v>
      </c>
      <c r="E115" s="2"/>
      <c r="F115" s="2"/>
      <c r="G115" s="116">
        <v>5656.4</v>
      </c>
      <c r="H115" s="106"/>
      <c r="I115" s="106"/>
    </row>
    <row r="116" spans="3:9" ht="28.5" x14ac:dyDescent="0.25">
      <c r="C116" s="12">
        <v>2</v>
      </c>
      <c r="D116" s="11" t="s">
        <v>26</v>
      </c>
      <c r="E116" s="12"/>
      <c r="F116" s="12"/>
      <c r="G116" s="106">
        <f>SUM(G117:G119)</f>
        <v>23070</v>
      </c>
      <c r="H116" s="106">
        <v>37400</v>
      </c>
      <c r="I116" s="106">
        <v>37400</v>
      </c>
    </row>
    <row r="117" spans="3:9" ht="45" x14ac:dyDescent="0.25">
      <c r="C117" s="104"/>
      <c r="D117" s="17" t="s">
        <v>215</v>
      </c>
      <c r="E117" s="104"/>
      <c r="F117" s="104"/>
      <c r="G117" s="107">
        <v>2000</v>
      </c>
      <c r="H117" s="106"/>
      <c r="I117" s="106"/>
    </row>
    <row r="118" spans="3:9" x14ac:dyDescent="0.25">
      <c r="C118" s="12"/>
      <c r="D118" s="17" t="s">
        <v>207</v>
      </c>
      <c r="E118" s="2"/>
      <c r="F118" s="2"/>
      <c r="G118" s="107">
        <v>14651.76</v>
      </c>
      <c r="H118" s="106"/>
      <c r="I118" s="106"/>
    </row>
    <row r="119" spans="3:9" x14ac:dyDescent="0.25">
      <c r="C119" s="118"/>
      <c r="D119" s="17" t="s">
        <v>191</v>
      </c>
      <c r="E119" s="2"/>
      <c r="F119" s="2"/>
      <c r="G119" s="116">
        <v>6418.24</v>
      </c>
      <c r="H119" s="106"/>
      <c r="I119" s="106"/>
    </row>
    <row r="120" spans="3:9" ht="57" x14ac:dyDescent="0.25">
      <c r="C120" s="38">
        <v>3</v>
      </c>
      <c r="D120" s="11" t="s">
        <v>193</v>
      </c>
      <c r="E120" s="2"/>
      <c r="F120" s="2"/>
      <c r="G120" s="106">
        <v>14330</v>
      </c>
      <c r="H120" s="106">
        <v>0</v>
      </c>
      <c r="I120" s="106">
        <v>0</v>
      </c>
    </row>
    <row r="121" spans="3:9" x14ac:dyDescent="0.25">
      <c r="C121" s="157" t="s">
        <v>18</v>
      </c>
      <c r="D121" s="157"/>
      <c r="E121" s="157"/>
      <c r="F121" s="157"/>
      <c r="G121" s="106">
        <f>SUM(G116,G110,G120)</f>
        <v>82800</v>
      </c>
      <c r="H121" s="106">
        <f>SUM(H116,H110)</f>
        <v>82800</v>
      </c>
      <c r="I121" s="106">
        <f>SUM(I116,I110)</f>
        <v>82800</v>
      </c>
    </row>
    <row r="123" spans="3:9" x14ac:dyDescent="0.25">
      <c r="C123" s="23"/>
      <c r="D123" s="23"/>
      <c r="E123" s="23"/>
      <c r="F123" s="23"/>
      <c r="G123" s="24"/>
      <c r="H123" s="24"/>
      <c r="I123" s="24"/>
    </row>
    <row r="124" spans="3:9" ht="15.75" x14ac:dyDescent="0.25">
      <c r="C124" s="156" t="s">
        <v>189</v>
      </c>
      <c r="D124" s="156"/>
      <c r="E124" s="156"/>
      <c r="F124" s="156"/>
      <c r="G124" s="156"/>
      <c r="H124" s="156"/>
      <c r="I124" s="156"/>
    </row>
    <row r="125" spans="3:9" x14ac:dyDescent="0.25">
      <c r="C125" s="1"/>
      <c r="D125" s="1"/>
      <c r="E125" s="1"/>
      <c r="F125" s="1"/>
      <c r="G125" s="1"/>
      <c r="H125" s="1"/>
      <c r="I125" s="1"/>
    </row>
    <row r="126" spans="3:9" ht="75" x14ac:dyDescent="0.25">
      <c r="C126" s="30" t="s">
        <v>1</v>
      </c>
      <c r="D126" s="30" t="s">
        <v>13</v>
      </c>
      <c r="E126" s="30" t="s">
        <v>14</v>
      </c>
      <c r="F126" s="30" t="s">
        <v>15</v>
      </c>
      <c r="G126" s="30" t="s">
        <v>19</v>
      </c>
      <c r="H126" s="30" t="s">
        <v>20</v>
      </c>
      <c r="I126" s="30" t="s">
        <v>21</v>
      </c>
    </row>
    <row r="127" spans="3:9" x14ac:dyDescent="0.25">
      <c r="C127" s="13">
        <v>1</v>
      </c>
      <c r="D127" s="13">
        <v>2</v>
      </c>
      <c r="E127" s="13">
        <v>3</v>
      </c>
      <c r="F127" s="13">
        <v>4</v>
      </c>
      <c r="G127" s="13">
        <v>5</v>
      </c>
      <c r="H127" s="13">
        <v>6</v>
      </c>
      <c r="I127" s="13">
        <v>7</v>
      </c>
    </row>
    <row r="128" spans="3:9" ht="57" x14ac:dyDescent="0.25">
      <c r="C128" s="29">
        <v>1</v>
      </c>
      <c r="D128" s="11" t="s">
        <v>193</v>
      </c>
      <c r="E128" s="29"/>
      <c r="F128" s="29"/>
      <c r="G128" s="106">
        <v>0</v>
      </c>
      <c r="H128" s="106">
        <v>6500</v>
      </c>
      <c r="I128" s="106">
        <v>0</v>
      </c>
    </row>
    <row r="129" spans="3:11" x14ac:dyDescent="0.25">
      <c r="C129" s="157" t="s">
        <v>18</v>
      </c>
      <c r="D129" s="157"/>
      <c r="E129" s="157"/>
      <c r="F129" s="157"/>
      <c r="G129" s="106">
        <f>SUM(G128:G128)</f>
        <v>0</v>
      </c>
      <c r="H129" s="106">
        <f>SUM(H128:H128)</f>
        <v>6500</v>
      </c>
      <c r="I129" s="106">
        <f>SUM(I128:I128)</f>
        <v>0</v>
      </c>
    </row>
    <row r="130" spans="3:11" x14ac:dyDescent="0.25">
      <c r="C130" s="23"/>
      <c r="D130" s="23"/>
      <c r="E130" s="23"/>
      <c r="F130" s="23"/>
      <c r="G130" s="24"/>
      <c r="H130" s="24"/>
      <c r="I130" s="24"/>
    </row>
    <row r="132" spans="3:11" ht="15.75" x14ac:dyDescent="0.25">
      <c r="C132" s="156" t="s">
        <v>216</v>
      </c>
      <c r="D132" s="156"/>
      <c r="E132" s="156"/>
      <c r="F132" s="156"/>
      <c r="G132" s="156"/>
      <c r="H132" s="156"/>
      <c r="I132" s="156"/>
    </row>
    <row r="133" spans="3:11" x14ac:dyDescent="0.25">
      <c r="C133" s="1"/>
      <c r="D133" s="1"/>
      <c r="E133" s="1"/>
      <c r="F133" s="1"/>
      <c r="G133" s="1"/>
      <c r="H133" s="1"/>
      <c r="I133" s="1"/>
    </row>
    <row r="134" spans="3:11" ht="75" x14ac:dyDescent="0.25">
      <c r="C134" s="26" t="s">
        <v>1</v>
      </c>
      <c r="D134" s="26" t="s">
        <v>13</v>
      </c>
      <c r="E134" s="26" t="s">
        <v>14</v>
      </c>
      <c r="F134" s="26" t="s">
        <v>15</v>
      </c>
      <c r="G134" s="26" t="s">
        <v>19</v>
      </c>
      <c r="H134" s="26" t="s">
        <v>20</v>
      </c>
      <c r="I134" s="26" t="s">
        <v>21</v>
      </c>
    </row>
    <row r="135" spans="3:11" x14ac:dyDescent="0.25">
      <c r="C135" s="13">
        <v>1</v>
      </c>
      <c r="D135" s="13">
        <v>2</v>
      </c>
      <c r="E135" s="13">
        <v>3</v>
      </c>
      <c r="F135" s="13">
        <v>4</v>
      </c>
      <c r="G135" s="13">
        <v>5</v>
      </c>
      <c r="H135" s="13">
        <v>6</v>
      </c>
      <c r="I135" s="13">
        <v>7</v>
      </c>
    </row>
    <row r="136" spans="3:11" ht="28.5" x14ac:dyDescent="0.25">
      <c r="C136" s="25">
        <v>1</v>
      </c>
      <c r="D136" s="11" t="s">
        <v>25</v>
      </c>
      <c r="E136" s="25"/>
      <c r="F136" s="25"/>
      <c r="G136" s="106">
        <f>SUM(G137)</f>
        <v>188600</v>
      </c>
      <c r="H136" s="106">
        <v>188600</v>
      </c>
      <c r="I136" s="106">
        <v>188600</v>
      </c>
    </row>
    <row r="137" spans="3:11" x14ac:dyDescent="0.25">
      <c r="C137" s="100"/>
      <c r="D137" s="17" t="s">
        <v>36</v>
      </c>
      <c r="E137" s="2"/>
      <c r="F137" s="2"/>
      <c r="G137" s="108">
        <v>188600</v>
      </c>
      <c r="H137" s="106"/>
      <c r="I137" s="106"/>
    </row>
    <row r="138" spans="3:11" ht="42.75" x14ac:dyDescent="0.25">
      <c r="C138" s="38">
        <v>2</v>
      </c>
      <c r="D138" s="11" t="s">
        <v>208</v>
      </c>
      <c r="E138" s="2"/>
      <c r="F138" s="2"/>
      <c r="G138" s="106">
        <v>4132.3599999999997</v>
      </c>
      <c r="H138" s="106">
        <v>0</v>
      </c>
      <c r="I138" s="106">
        <v>0</v>
      </c>
      <c r="K138" s="105"/>
    </row>
    <row r="139" spans="3:11" x14ac:dyDescent="0.25">
      <c r="C139" s="157" t="s">
        <v>18</v>
      </c>
      <c r="D139" s="157"/>
      <c r="E139" s="157"/>
      <c r="F139" s="157"/>
      <c r="G139" s="106">
        <f>SUM(G137:G138)</f>
        <v>192732.36</v>
      </c>
      <c r="H139" s="106">
        <f>SUM(H136:H136)</f>
        <v>188600</v>
      </c>
      <c r="I139" s="106">
        <f>SUM(I136:I136)</f>
        <v>188600</v>
      </c>
    </row>
    <row r="140" spans="3:11" x14ac:dyDescent="0.25">
      <c r="C140" s="23"/>
      <c r="D140" s="23"/>
      <c r="E140" s="23"/>
      <c r="F140" s="23"/>
      <c r="G140" s="24"/>
      <c r="H140" s="24"/>
      <c r="I140" s="24"/>
    </row>
    <row r="142" spans="3:11" ht="15.75" x14ac:dyDescent="0.25">
      <c r="C142" s="156" t="s">
        <v>190</v>
      </c>
      <c r="D142" s="156"/>
      <c r="E142" s="156"/>
      <c r="F142" s="156"/>
      <c r="G142" s="156"/>
      <c r="H142" s="156"/>
      <c r="I142" s="156"/>
    </row>
    <row r="143" spans="3:11" x14ac:dyDescent="0.25">
      <c r="C143" s="1"/>
      <c r="D143" s="1"/>
      <c r="E143" s="1"/>
      <c r="F143" s="1"/>
      <c r="G143" s="1"/>
      <c r="H143" s="1"/>
      <c r="I143" s="1"/>
    </row>
    <row r="144" spans="3:11" ht="75" x14ac:dyDescent="0.25">
      <c r="C144" s="3" t="s">
        <v>1</v>
      </c>
      <c r="D144" s="3" t="s">
        <v>13</v>
      </c>
      <c r="E144" s="3" t="s">
        <v>14</v>
      </c>
      <c r="F144" s="3" t="s">
        <v>15</v>
      </c>
      <c r="G144" s="3" t="s">
        <v>19</v>
      </c>
      <c r="H144" s="3" t="s">
        <v>20</v>
      </c>
      <c r="I144" s="3" t="s">
        <v>21</v>
      </c>
    </row>
    <row r="145" spans="3:9" x14ac:dyDescent="0.25">
      <c r="C145" s="13">
        <v>1</v>
      </c>
      <c r="D145" s="13">
        <v>2</v>
      </c>
      <c r="E145" s="13">
        <v>3</v>
      </c>
      <c r="F145" s="13">
        <v>4</v>
      </c>
      <c r="G145" s="13">
        <v>5</v>
      </c>
      <c r="H145" s="13">
        <v>6</v>
      </c>
      <c r="I145" s="13">
        <v>7</v>
      </c>
    </row>
    <row r="146" spans="3:9" ht="42.75" x14ac:dyDescent="0.25">
      <c r="C146" s="9">
        <v>1</v>
      </c>
      <c r="D146" s="11" t="s">
        <v>29</v>
      </c>
      <c r="E146" s="9"/>
      <c r="F146" s="9"/>
      <c r="G146" s="106">
        <v>70700</v>
      </c>
      <c r="H146" s="106">
        <v>70700</v>
      </c>
      <c r="I146" s="106">
        <v>70700</v>
      </c>
    </row>
    <row r="147" spans="3:9" ht="57" x14ac:dyDescent="0.25">
      <c r="C147" s="93">
        <v>2</v>
      </c>
      <c r="D147" s="11" t="s">
        <v>202</v>
      </c>
      <c r="E147" s="93"/>
      <c r="F147" s="93"/>
      <c r="G147" s="106">
        <v>17404</v>
      </c>
      <c r="H147" s="106">
        <v>0</v>
      </c>
      <c r="I147" s="106">
        <v>0</v>
      </c>
    </row>
    <row r="148" spans="3:9" x14ac:dyDescent="0.25">
      <c r="C148" s="157" t="s">
        <v>18</v>
      </c>
      <c r="D148" s="157"/>
      <c r="E148" s="157"/>
      <c r="F148" s="157"/>
      <c r="G148" s="106">
        <f>SUM(G146:G147)</f>
        <v>88104</v>
      </c>
      <c r="H148" s="106">
        <f>SUM(H146:H146)</f>
        <v>70700</v>
      </c>
      <c r="I148" s="106">
        <f>SUM(I146:I146)</f>
        <v>70700</v>
      </c>
    </row>
    <row r="149" spans="3:9" x14ac:dyDescent="0.25">
      <c r="C149" s="23"/>
      <c r="D149" s="23"/>
      <c r="E149" s="23"/>
      <c r="F149" s="23"/>
      <c r="G149" s="24"/>
      <c r="H149" s="24"/>
      <c r="I149" s="24"/>
    </row>
    <row r="150" spans="3:9" x14ac:dyDescent="0.25">
      <c r="C150" s="23"/>
      <c r="D150" s="23"/>
      <c r="E150" s="23"/>
      <c r="F150" s="23"/>
      <c r="G150" s="24"/>
      <c r="H150" s="24"/>
      <c r="I150" s="24"/>
    </row>
    <row r="151" spans="3:9" ht="15.75" x14ac:dyDescent="0.25">
      <c r="C151" s="156" t="s">
        <v>197</v>
      </c>
      <c r="D151" s="156"/>
      <c r="E151" s="156"/>
      <c r="F151" s="156"/>
      <c r="G151" s="156"/>
      <c r="H151" s="156"/>
      <c r="I151" s="156"/>
    </row>
    <row r="152" spans="3:9" x14ac:dyDescent="0.25">
      <c r="C152" s="1"/>
      <c r="D152" s="1"/>
      <c r="E152" s="1"/>
      <c r="F152" s="1"/>
      <c r="G152" s="1"/>
      <c r="H152" s="1"/>
      <c r="I152" s="1"/>
    </row>
    <row r="153" spans="3:9" ht="75" x14ac:dyDescent="0.25">
      <c r="C153" s="28" t="s">
        <v>1</v>
      </c>
      <c r="D153" s="28" t="s">
        <v>13</v>
      </c>
      <c r="E153" s="28" t="s">
        <v>14</v>
      </c>
      <c r="F153" s="28" t="s">
        <v>15</v>
      </c>
      <c r="G153" s="28" t="s">
        <v>19</v>
      </c>
      <c r="H153" s="28" t="s">
        <v>20</v>
      </c>
      <c r="I153" s="28" t="s">
        <v>21</v>
      </c>
    </row>
    <row r="154" spans="3:9" x14ac:dyDescent="0.25">
      <c r="C154" s="13">
        <v>1</v>
      </c>
      <c r="D154" s="13">
        <v>2</v>
      </c>
      <c r="E154" s="13">
        <v>3</v>
      </c>
      <c r="F154" s="13">
        <v>4</v>
      </c>
      <c r="G154" s="13">
        <v>5</v>
      </c>
      <c r="H154" s="13">
        <v>6</v>
      </c>
      <c r="I154" s="13">
        <v>7</v>
      </c>
    </row>
    <row r="155" spans="3:9" ht="57" x14ac:dyDescent="0.25">
      <c r="C155" s="27">
        <v>1</v>
      </c>
      <c r="D155" s="11" t="s">
        <v>28</v>
      </c>
      <c r="E155" s="27"/>
      <c r="F155" s="27"/>
      <c r="G155" s="106">
        <v>282174.32</v>
      </c>
      <c r="H155" s="106">
        <v>282174.32</v>
      </c>
      <c r="I155" s="106">
        <v>0</v>
      </c>
    </row>
    <row r="156" spans="3:9" ht="71.25" x14ac:dyDescent="0.25">
      <c r="C156" s="38">
        <v>2</v>
      </c>
      <c r="D156" s="11" t="s">
        <v>27</v>
      </c>
      <c r="E156" s="38"/>
      <c r="F156" s="38"/>
      <c r="G156" s="106">
        <v>2872.01</v>
      </c>
      <c r="H156" s="106">
        <v>0</v>
      </c>
      <c r="I156" s="106">
        <v>0</v>
      </c>
    </row>
    <row r="157" spans="3:9" x14ac:dyDescent="0.25">
      <c r="C157" s="157" t="s">
        <v>18</v>
      </c>
      <c r="D157" s="157"/>
      <c r="E157" s="157"/>
      <c r="F157" s="157"/>
      <c r="G157" s="106">
        <f>SUM(G155:G156)</f>
        <v>285046.33</v>
      </c>
      <c r="H157" s="106">
        <f>SUM(H155:H156)</f>
        <v>282174.32</v>
      </c>
      <c r="I157" s="106">
        <f>SUM(I155:I155)</f>
        <v>0</v>
      </c>
    </row>
    <row r="158" spans="3:9" x14ac:dyDescent="0.25">
      <c r="C158" s="23"/>
      <c r="D158" s="23"/>
      <c r="E158" s="23"/>
      <c r="F158" s="23"/>
      <c r="G158" s="24"/>
      <c r="H158" s="24"/>
      <c r="I158" s="24"/>
    </row>
    <row r="159" spans="3:9" x14ac:dyDescent="0.25">
      <c r="C159" s="23"/>
      <c r="D159" s="23"/>
      <c r="E159" s="23"/>
      <c r="F159" s="23"/>
      <c r="G159" s="24"/>
      <c r="H159" s="24"/>
      <c r="I159" s="24"/>
    </row>
    <row r="162" spans="3:10" x14ac:dyDescent="0.25">
      <c r="C162" s="155" t="s">
        <v>7</v>
      </c>
      <c r="D162" s="155"/>
      <c r="E162" s="155" t="s">
        <v>30</v>
      </c>
      <c r="F162" s="155"/>
      <c r="G162" s="155" t="s">
        <v>31</v>
      </c>
      <c r="H162" s="155"/>
      <c r="I162" s="99" t="s">
        <v>32</v>
      </c>
    </row>
    <row r="163" spans="3:10" x14ac:dyDescent="0.25">
      <c r="C163" s="1"/>
      <c r="D163" s="1"/>
      <c r="E163" s="155" t="s">
        <v>8</v>
      </c>
      <c r="F163" s="155"/>
      <c r="G163" s="155" t="s">
        <v>9</v>
      </c>
      <c r="H163" s="155"/>
      <c r="I163" s="99" t="s">
        <v>10</v>
      </c>
    </row>
    <row r="164" spans="3:10" x14ac:dyDescent="0.25">
      <c r="C164" s="1"/>
      <c r="D164" s="1"/>
      <c r="E164" s="1"/>
      <c r="F164" s="1"/>
      <c r="G164" s="1"/>
      <c r="H164" s="1"/>
      <c r="I164" s="1"/>
    </row>
    <row r="165" spans="3:10" x14ac:dyDescent="0.25">
      <c r="G165" s="101"/>
    </row>
    <row r="166" spans="3:10" x14ac:dyDescent="0.25">
      <c r="G166" s="101"/>
    </row>
    <row r="167" spans="3:10" x14ac:dyDescent="0.25">
      <c r="G167" s="101"/>
    </row>
    <row r="168" spans="3:10" x14ac:dyDescent="0.25">
      <c r="H168" s="101"/>
      <c r="I168" s="101"/>
    </row>
    <row r="171" spans="3:10" x14ac:dyDescent="0.25">
      <c r="J171" s="99"/>
    </row>
    <row r="172" spans="3:10" x14ac:dyDescent="0.25">
      <c r="J172" s="99"/>
    </row>
    <row r="173" spans="3:10" x14ac:dyDescent="0.25">
      <c r="J173" s="1"/>
    </row>
    <row r="176" spans="3:10" x14ac:dyDescent="0.25">
      <c r="G176" s="101"/>
      <c r="H176" s="101"/>
      <c r="I176" s="101"/>
    </row>
  </sheetData>
  <mergeCells count="63">
    <mergeCell ref="E163:F163"/>
    <mergeCell ref="G163:H163"/>
    <mergeCell ref="C148:F148"/>
    <mergeCell ref="C162:D162"/>
    <mergeCell ref="E162:F162"/>
    <mergeCell ref="G162:H162"/>
    <mergeCell ref="C151:I151"/>
    <mergeCell ref="C157:F157"/>
    <mergeCell ref="C81:I81"/>
    <mergeCell ref="C103:F103"/>
    <mergeCell ref="C121:F121"/>
    <mergeCell ref="C142:I142"/>
    <mergeCell ref="C132:I132"/>
    <mergeCell ref="C139:F139"/>
    <mergeCell ref="C124:I124"/>
    <mergeCell ref="C129:F129"/>
    <mergeCell ref="B3:I3"/>
    <mergeCell ref="D38:I38"/>
    <mergeCell ref="B5:I8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I20:J20"/>
    <mergeCell ref="C9:D9"/>
    <mergeCell ref="E9:F9"/>
    <mergeCell ref="E20:F20"/>
    <mergeCell ref="G20:H20"/>
    <mergeCell ref="C14:D14"/>
    <mergeCell ref="E14:F14"/>
    <mergeCell ref="G14:H14"/>
    <mergeCell ref="A20:D20"/>
    <mergeCell ref="C65:I65"/>
    <mergeCell ref="C70:F70"/>
    <mergeCell ref="C106:I106"/>
    <mergeCell ref="I14:J14"/>
    <mergeCell ref="C15:D15"/>
    <mergeCell ref="E15:F15"/>
    <mergeCell ref="G15:H15"/>
    <mergeCell ref="I15:J15"/>
    <mergeCell ref="C47:I47"/>
    <mergeCell ref="E44:G44"/>
    <mergeCell ref="A40:I42"/>
    <mergeCell ref="C53:F53"/>
    <mergeCell ref="C56:I56"/>
    <mergeCell ref="C62:F62"/>
    <mergeCell ref="C73:I73"/>
    <mergeCell ref="C78:F78"/>
    <mergeCell ref="C23:D23"/>
    <mergeCell ref="E23:F23"/>
    <mergeCell ref="G23:H23"/>
    <mergeCell ref="I23:J23"/>
    <mergeCell ref="E24:F24"/>
    <mergeCell ref="G24:H24"/>
    <mergeCell ref="I24:J24"/>
  </mergeCells>
  <pageMargins left="1.488095238095238E-2" right="1.1574074074074073E-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титульник</vt:lpstr>
      <vt:lpstr>раздел1</vt:lpstr>
      <vt:lpstr>раздел2</vt:lpstr>
      <vt:lpstr>обоснование</vt:lpstr>
      <vt:lpstr>титульник!Область_печати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2023-10-30T07:03:48Z</dcterms:modified>
</cp:coreProperties>
</file>